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25" windowWidth="19815" windowHeight="7365"/>
  </bookViews>
  <sheets>
    <sheet name="Доходы" sheetId="2" r:id="rId1"/>
  </sheets>
  <definedNames>
    <definedName name="_xlnm.Print_Titles" localSheetId="0">Доходы!$12:$15</definedName>
  </definedNames>
  <calcPr calcId="145621"/>
</workbook>
</file>

<file path=xl/calcChain.xml><?xml version="1.0" encoding="utf-8"?>
<calcChain xmlns="http://schemas.openxmlformats.org/spreadsheetml/2006/main">
  <c r="D45" i="2" l="1"/>
  <c r="D68" i="2"/>
  <c r="E17" i="2"/>
  <c r="E53" i="2"/>
  <c r="E60" i="2"/>
  <c r="E61" i="2"/>
  <c r="E62" i="2"/>
  <c r="E63" i="2"/>
  <c r="E73" i="2"/>
  <c r="E75" i="2"/>
  <c r="E88" i="2"/>
  <c r="E89" i="2"/>
  <c r="E90" i="2"/>
  <c r="E91" i="2"/>
  <c r="E92" i="2"/>
  <c r="C21" i="2"/>
  <c r="C20" i="2"/>
  <c r="C19" i="2" s="1"/>
  <c r="C88" i="2"/>
  <c r="C89" i="2"/>
  <c r="C81" i="2"/>
  <c r="C80" i="2" s="1"/>
  <c r="C79" i="2" s="1"/>
  <c r="C77" i="2"/>
  <c r="C76" i="2" s="1"/>
  <c r="C72" i="2"/>
  <c r="C71" i="2"/>
  <c r="C70" i="2" s="1"/>
  <c r="C68" i="2"/>
  <c r="C67" i="2" s="1"/>
  <c r="C66" i="2" s="1"/>
  <c r="C62" i="2"/>
  <c r="C61" i="2" s="1"/>
  <c r="C60" i="2" s="1"/>
  <c r="C57" i="2"/>
  <c r="C56" i="2" s="1"/>
  <c r="C52" i="2"/>
  <c r="C51" i="2" s="1"/>
  <c r="C47" i="2"/>
  <c r="C46" i="2" s="1"/>
  <c r="C43" i="2"/>
  <c r="C42" i="2" s="1"/>
  <c r="C39" i="2"/>
  <c r="C38" i="2" s="1"/>
  <c r="C35" i="2"/>
  <c r="C34" i="2"/>
  <c r="C28" i="2"/>
  <c r="C25" i="2"/>
  <c r="C65" i="2" l="1"/>
  <c r="C64" i="2" s="1"/>
  <c r="C50" i="2"/>
  <c r="C45" i="2" s="1"/>
  <c r="C33" i="2"/>
  <c r="C32" i="2" s="1"/>
  <c r="C18" i="2" l="1"/>
  <c r="C16" i="2" s="1"/>
  <c r="D62" i="2"/>
  <c r="D61" i="2" s="1"/>
  <c r="D60" i="2" s="1"/>
  <c r="D89" i="2" l="1"/>
  <c r="D88" i="2" s="1"/>
  <c r="E87" i="2"/>
  <c r="E84" i="2"/>
  <c r="E85" i="2"/>
  <c r="E86" i="2"/>
  <c r="E83" i="2"/>
  <c r="E82" i="2"/>
  <c r="D81" i="2"/>
  <c r="D80" i="2" s="1"/>
  <c r="D79" i="2" l="1"/>
  <c r="E79" i="2" s="1"/>
  <c r="E80" i="2"/>
  <c r="E81" i="2"/>
  <c r="E78" i="2"/>
  <c r="D77" i="2"/>
  <c r="D76" i="2" s="1"/>
  <c r="E76" i="2" s="1"/>
  <c r="E77" i="2"/>
  <c r="E74" i="2"/>
  <c r="D72" i="2"/>
  <c r="E72" i="2" s="1"/>
  <c r="D71" i="2" l="1"/>
  <c r="D70" i="2" l="1"/>
  <c r="E70" i="2" s="1"/>
  <c r="E71" i="2"/>
  <c r="E69" i="2"/>
  <c r="D67" i="2"/>
  <c r="E67" i="2" l="1"/>
  <c r="D66" i="2"/>
  <c r="E68" i="2"/>
  <c r="E66" i="2" l="1"/>
  <c r="D65" i="2"/>
  <c r="E65" i="2" l="1"/>
  <c r="D64" i="2"/>
  <c r="E64" i="2" s="1"/>
  <c r="E59" i="2"/>
  <c r="E58" i="2"/>
  <c r="D57" i="2"/>
  <c r="D56" i="2" s="1"/>
  <c r="E56" i="2" s="1"/>
  <c r="E57" i="2" l="1"/>
  <c r="E55" i="2"/>
  <c r="E54" i="2"/>
  <c r="D52" i="2"/>
  <c r="D51" i="2" s="1"/>
  <c r="D50" i="2" l="1"/>
  <c r="E50" i="2" s="1"/>
  <c r="E51" i="2"/>
  <c r="E52" i="2"/>
  <c r="E49" i="2"/>
  <c r="D47" i="2"/>
  <c r="D46" i="2" s="1"/>
  <c r="E48" i="2"/>
  <c r="E45" i="2" l="1"/>
  <c r="E46" i="2"/>
  <c r="E47" i="2"/>
  <c r="E44" i="2"/>
  <c r="D43" i="2"/>
  <c r="E43" i="2" s="1"/>
  <c r="D42" i="2" l="1"/>
  <c r="E42" i="2" s="1"/>
  <c r="E41" i="2"/>
  <c r="E40" i="2"/>
  <c r="D39" i="2"/>
  <c r="E39" i="2" s="1"/>
  <c r="D38" i="2" l="1"/>
  <c r="E38" i="2" s="1"/>
  <c r="E37" i="2"/>
  <c r="E36" i="2"/>
  <c r="D35" i="2"/>
  <c r="D34" i="2" s="1"/>
  <c r="E34" i="2" l="1"/>
  <c r="D33" i="2"/>
  <c r="E35" i="2"/>
  <c r="E33" i="2" l="1"/>
  <c r="D32" i="2"/>
  <c r="E32" i="2" s="1"/>
  <c r="E31" i="2"/>
  <c r="E30" i="2"/>
  <c r="E29" i="2"/>
  <c r="D28" i="2"/>
  <c r="E28" i="2"/>
  <c r="E27" i="2"/>
  <c r="E26" i="2"/>
  <c r="D25" i="2"/>
  <c r="E25" i="2" s="1"/>
  <c r="E24" i="2"/>
  <c r="E23" i="2"/>
  <c r="D21" i="2"/>
  <c r="E21" i="2" s="1"/>
  <c r="E22" i="2"/>
  <c r="D20" i="2" l="1"/>
  <c r="D19" i="2" l="1"/>
  <c r="E20" i="2"/>
  <c r="E19" i="2" l="1"/>
  <c r="D18" i="2"/>
  <c r="D16" i="2" l="1"/>
  <c r="E16" i="2" s="1"/>
  <c r="E18" i="2"/>
</calcChain>
</file>

<file path=xl/sharedStrings.xml><?xml version="1.0" encoding="utf-8"?>
<sst xmlns="http://schemas.openxmlformats.org/spreadsheetml/2006/main" count="171" uniqueCount="166">
  <si>
    <t xml:space="preserve"> Наименование показателя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</si>
  <si>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</si>
  <si>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</si>
  <si>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</si>
  <si>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</si>
  <si>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</si>
  <si>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</si>
  <si>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</si>
  <si>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</si>
  <si>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</si>
  <si>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</si>
  <si>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</si>
  <si>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</si>
  <si>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</si>
  <si>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</si>
  <si>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182 1 01 02010 01 2100 110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</si>
  <si>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</si>
  <si>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182 1 01 02010 01 3000 110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</si>
  <si>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</si>
  <si>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</si>
  <si>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</si>
  <si>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182 1 01 02020 01 1000 110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</si>
  <si>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</si>
  <si>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182 1 01 02020 01 2100 110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</si>
  <si>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</si>
  <si>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</si>
  <si>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</si>
  <si>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</si>
  <si>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</si>
  <si>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182 1 01 02030 01 2100 110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</si>
  <si>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</si>
  <si>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182 1 01 02030 01 3000 110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</si>
  <si>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</si>
  <si>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</si>
  <si>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</si>
  <si>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</si>
  <si>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</si>
  <si>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</si>
  <si>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</si>
  <si>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</si>
  <si>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182 1 05 01011 01 1000 110</t>
  </si>
  <si>
    <t xml:space="preserve">  Налог, взимаемый с налогоплательщиков, выбравших в качестве объекта налогообложения доходы (пени по соответствующему платежу)</t>
  </si>
  <si>
    <t>182 1 05 01011 01 2100 110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</si>
  <si>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</si>
  <si>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</si>
  <si>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</si>
  <si>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</si>
  <si>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</si>
  <si>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182 1 05 01021 01 1000 110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</si>
  <si>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</si>
  <si>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182 1 05 01021 01 2100 110</t>
  </si>
  <si>
    <t xml:space="preserve">  Единый сельскохозяйственный налог</t>
  </si>
  <si>
    <t>000 1 05 03000 01 0000 110</t>
  </si>
  <si>
    <t>000 1 05 03010 01 0000 110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</si>
  <si>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</si>
  <si>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182 1 05 03010 01 1000 110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</si>
  <si>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</si>
  <si>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</si>
  <si>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</si>
  <si>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</si>
  <si>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</si>
  <si>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</si>
  <si>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</si>
  <si>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</si>
  <si>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</si>
  <si>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182 1 06 01030 10 2100 110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</si>
  <si>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</si>
  <si>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</si>
  <si>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</si>
  <si>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</si>
  <si>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</si>
  <si>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</si>
  <si>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</si>
  <si>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182 1 06 06033 10 1000 110</t>
  </si>
  <si>
    <t xml:space="preserve">  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</si>
  <si>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182 1 06 06033 10 2100 110</t>
  </si>
  <si>
    <t xml:space="preserve">  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</si>
  <si>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182 1 06 06033 10 3000 110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</si>
  <si>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</si>
  <si>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</si>
  <si>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</si>
  <si>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</si>
  <si>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</si>
  <si>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182 1 06 06043 10 1000 110</t>
  </si>
  <si>
    <t xml:space="preserve">  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</si>
  <si>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182 1 06 06043 10 2100 110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</si>
  <si>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</si>
  <si>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</si>
  <si>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</si>
  <si>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</si>
  <si>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</si>
  <si>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</si>
  <si>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</si>
  <si>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</si>
  <si>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</si>
  <si>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>000 2 02 15001 10 0000 150</t>
  </si>
  <si>
    <t xml:space="preserve">  Дотации бюджетам сельских поселений на выравнивание бюджетной обеспеченности</t>
  </si>
  <si>
    <t>003 2 02 15001 10 0315 150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</si>
  <si>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</si>
  <si>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</si>
  <si>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Прочие субсидии</t>
  </si>
  <si>
    <t>000 2 02 29999 00 0000 150</t>
  </si>
  <si>
    <t xml:space="preserve">  Прочие субсидии бюджетам сельских поселений</t>
  </si>
  <si>
    <t>000 2 02 29999 10 0000 150</t>
  </si>
  <si>
    <t xml:space="preserve">  Прочие субсидии бюджетам сельских поселений на разработку землеустроительной документации по описанию границ населенных пунктов Калужской области для внесения в сведения Единого государственного реестра недвижимости и (или)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 Единого государственного реестра недвижимости</t>
  </si>
  <si>
    <t>003 2 02 29999 10 0211 150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</si>
  <si>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</si>
  <si>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</si>
  <si>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</si>
  <si>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</si>
  <si>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>003 2 02 35118 10 0000 150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</si>
  <si>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</si>
  <si>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</si>
  <si>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</si>
  <si>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</si>
  <si>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организацию в границах поселения электро-, тепло-, газо- и водоснабжения  населения, водоотведения, снабжения населения топливом в пределах полномочий, установленных законодательством РФ</t>
  </si>
  <si>
    <t>003 2 02 40014 10 0011 150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</si>
  <si>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организацию ритуальных услуг и содержание мест захоронения</t>
  </si>
  <si>
    <t>003 2 02 40014 10 0013 150</t>
  </si>
  <si>
    <t xml:space="preserve"> 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обеспечение проживающих в поселении и нуждающихся в жилых помещениях малоимущих граждан жилыми помещениями, организацию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(п.6 в ред. ФЗ от 25.06.2012 №93)</t>
  </si>
  <si>
    <t>003 2 02 40014 10 0014 150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</si>
  <si>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РФ</t>
  </si>
  <si>
    <t>003 2 02 40014 10 0021 150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</si>
  <si>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участие в предупреждении и ликвидации последствий чрезвычайных ситуаций в границах поселения</t>
  </si>
  <si>
    <t>003 2 02 40014 10 0031 150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</si>
  <si>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разрешений на строительство (за исключением случаев, предусмотренных Градостроительным кодексом РФ, иными федеральными законами)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поселения, резервирование земель и изъятие, в том числе путем выкупа земельных участков в границах сельского поселения, для муниципальных нужд, осуществление муниципального земельного контроля за использование земель поселения. осуществление в случаях, предусмотренных Градостроительным кодексом РФ, осмотр зданий, сооружений и выдача рекомендации об устранении выявленных в ходе таких осмотров нарушений</t>
  </si>
  <si>
    <t>003 2 02 40014 10 0041 150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</si>
  <si>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</si>
  <si>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</si>
  <si>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сельских поселений</t>
  </si>
  <si>
    <t>000 2 02 49999 10 0000 150</t>
  </si>
  <si>
    <t>003 2 02 49999 10 9810 150</t>
  </si>
  <si>
    <t>003 2 02 49999 10 9880 150</t>
  </si>
  <si>
    <t xml:space="preserve">Код </t>
  </si>
  <si>
    <t xml:space="preserve">Доходы бюджета муниципального образования сельского поселения </t>
  </si>
  <si>
    <t>деревня Асеньевское</t>
  </si>
  <si>
    <t>Единица измерения: руб.</t>
  </si>
  <si>
    <t xml:space="preserve">ПРОЧИЕ НЕНАЛОГОВЫЕ ДОХОДЫ </t>
  </si>
  <si>
    <t>000 1 17 00000 00 0000 000</t>
  </si>
  <si>
    <t xml:space="preserve">Инициативные платежи </t>
  </si>
  <si>
    <t>000 1 17 15000 00 0000 150</t>
  </si>
  <si>
    <t xml:space="preserve">Инициативные платежи, зачисляемые в бюджеты сельских поселений </t>
  </si>
  <si>
    <t>000 1 17 15030 10 0000 150</t>
  </si>
  <si>
    <t>Инициативные платежи, зачисляемые в бюджеты сельских поселений, поступающие от физических лиц для реализации инициативного проекта: Благоустройство придомовой территории в населенном пункте д.Борисово, ул. Молодежная Боровского района"</t>
  </si>
  <si>
    <t>Прочие субсидии бюджетам сельских поселений на реализацию проектов развития обществественной инфраструктуры муниципальных образований, основанных на местных инициативах</t>
  </si>
  <si>
    <t>003 2 02 29999 10 0258 150</t>
  </si>
  <si>
    <t xml:space="preserve">Прочие межбюджетные трансферты, передаваемые бюджетам сельских поселений для реализации инициативного проекта: Блогоустройство придомовой территории в населенном пункте д.Борисово, ул.Молодежная Боровского района </t>
  </si>
  <si>
    <t>003 2 02 49999 10 9127 150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</si>
  <si>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</si>
  <si>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000 1 17 15030 10 9327 150</t>
  </si>
  <si>
    <t>5</t>
  </si>
  <si>
    <t>Утвержденные бюджетные назначения</t>
  </si>
  <si>
    <t>2 098 103,00</t>
  </si>
  <si>
    <t>50 000,00</t>
  </si>
  <si>
    <t>0,00</t>
  </si>
  <si>
    <t>3</t>
  </si>
  <si>
    <t>Прочие субсидии бюджетам муниципальных образований на реализацию мероприятий подпрограммы "Устойчивое развитие сельских территорий Калужской области " в части грантовой поддержки местных инициатив граждан, проживающих в сельской местности</t>
  </si>
  <si>
    <t>003 2 02 29999 10 0299 150</t>
  </si>
  <si>
    <t xml:space="preserve">  Межбюджетные трансферты, передаваемые бюджетам сельских поселений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</si>
  <si>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</si>
  <si>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 xml:space="preserve">  Прочие межбюджетные трансферты, передаваемые бюджетам сельских поселений на стимулирование руководителей исполнительно-распорядительных органов муниципальных образований</t>
  </si>
  <si>
    <t xml:space="preserve"> Прочие межбюджетные трансферты, передаваемые бюджетам сельских поселений на организацию мероприятий по информированию населения</t>
  </si>
  <si>
    <t>Уточненные бюджетные назначения на 20.04.2023</t>
  </si>
  <si>
    <t>Уточнение бюджета на 20.04.2023</t>
  </si>
  <si>
    <t>к Решению Сельской Думы  муниципального образования сельского поселения деревня Асеньевское</t>
  </si>
  <si>
    <t>от 20.04.2023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</si>
</sst>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5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4" fillId="0" borderId="8" xfId="13" applyNumberFormat="1" applyProtection="1">
      <alignment horizontal="right"/>
    </xf>
    <xf numFmtId="0" fontId="4" fillId="0" borderId="1" xfId="13" applyNumberFormat="1" applyBorder="1" applyProtection="1">
      <alignment horizontal="right"/>
    </xf>
    <xf numFmtId="0" fontId="4" fillId="0" borderId="1" xfId="9" applyNumberFormat="1" applyBorder="1" applyProtection="1">
      <alignment horizontal="right"/>
    </xf>
    <xf numFmtId="0" fontId="1" fillId="0" borderId="1" xfId="32" applyNumberFormat="1" applyBorder="1" applyProtection="1"/>
    <xf numFmtId="0" fontId="15" fillId="0" borderId="34" xfId="34" applyNumberFormat="1" applyFont="1" applyBorder="1" applyProtection="1">
      <alignment horizontal="center" vertical="center"/>
    </xf>
    <xf numFmtId="49" fontId="15" fillId="0" borderId="34" xfId="35" applyNumberFormat="1" applyFont="1" applyBorder="1" applyProtection="1">
      <alignment horizontal="center" vertical="center"/>
    </xf>
    <xf numFmtId="49" fontId="15" fillId="0" borderId="34" xfId="46" applyNumberFormat="1" applyFont="1" applyBorder="1" applyAlignment="1" applyProtection="1">
      <alignment horizontal="right"/>
    </xf>
    <xf numFmtId="0" fontId="15" fillId="0" borderId="1" xfId="28" applyNumberFormat="1" applyFont="1" applyBorder="1" applyAlignment="1" applyProtection="1">
      <alignment horizontal="right"/>
    </xf>
    <xf numFmtId="0" fontId="15" fillId="0" borderId="1" xfId="28" applyFont="1" applyBorder="1" applyAlignment="1">
      <alignment horizontal="right"/>
    </xf>
    <xf numFmtId="49" fontId="15" fillId="0" borderId="34" xfId="30" applyNumberFormat="1" applyFont="1" applyBorder="1" applyProtection="1">
      <alignment horizontal="center" vertical="top" wrapText="1"/>
    </xf>
    <xf numFmtId="0" fontId="13" fillId="0" borderId="1" xfId="5" applyNumberFormat="1" applyFont="1" applyBorder="1" applyAlignment="1" applyProtection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1" applyNumberFormat="1" applyFont="1" applyBorder="1" applyAlignment="1" applyProtection="1">
      <alignment horizontal="center"/>
    </xf>
    <xf numFmtId="0" fontId="13" fillId="0" borderId="1" xfId="16" applyNumberFormat="1" applyFont="1" applyAlignment="1" applyProtection="1">
      <alignment horizontal="center"/>
    </xf>
    <xf numFmtId="0" fontId="16" fillId="0" borderId="0" xfId="0" applyFont="1" applyAlignment="1">
      <alignment horizontal="center"/>
    </xf>
    <xf numFmtId="0" fontId="15" fillId="0" borderId="34" xfId="29" applyNumberFormat="1" applyFont="1" applyBorder="1" applyAlignment="1" applyProtection="1">
      <alignment horizontal="center" vertical="top" wrapText="1"/>
    </xf>
    <xf numFmtId="0" fontId="15" fillId="0" borderId="34" xfId="29" applyNumberFormat="1" applyFont="1" applyBorder="1" applyAlignment="1" applyProtection="1">
      <alignment horizontal="center" vertical="center" wrapText="1"/>
    </xf>
    <xf numFmtId="0" fontId="15" fillId="0" borderId="34" xfId="29" applyFont="1" applyBorder="1" applyAlignment="1">
      <alignment horizontal="center" vertical="center" wrapText="1"/>
    </xf>
    <xf numFmtId="0" fontId="15" fillId="0" borderId="34" xfId="33" applyNumberFormat="1" applyFont="1" applyBorder="1" applyAlignment="1" applyProtection="1">
      <alignment horizontal="center" vertical="center"/>
    </xf>
    <xf numFmtId="0" fontId="15" fillId="0" borderId="34" xfId="34" applyNumberFormat="1" applyFont="1" applyBorder="1" applyAlignment="1" applyProtection="1">
      <alignment horizontal="center" vertical="center"/>
    </xf>
    <xf numFmtId="0" fontId="15" fillId="0" borderId="34" xfId="36" applyNumberFormat="1" applyFont="1" applyBorder="1" applyAlignment="1" applyProtection="1">
      <alignment horizontal="left" vertical="center" wrapText="1"/>
    </xf>
    <xf numFmtId="49" fontId="15" fillId="0" borderId="34" xfId="38" applyNumberFormat="1" applyFont="1" applyBorder="1" applyAlignment="1" applyProtection="1">
      <alignment horizontal="center" vertical="center"/>
    </xf>
    <xf numFmtId="0" fontId="15" fillId="0" borderId="34" xfId="40" applyNumberFormat="1" applyFont="1" applyBorder="1" applyAlignment="1" applyProtection="1">
      <alignment horizontal="left" vertical="center" wrapText="1"/>
    </xf>
    <xf numFmtId="49" fontId="15" fillId="0" borderId="34" xfId="42" applyNumberFormat="1" applyFont="1" applyBorder="1" applyAlignment="1" applyProtection="1">
      <alignment horizontal="center" vertical="center"/>
    </xf>
    <xf numFmtId="0" fontId="15" fillId="0" borderId="34" xfId="44" applyNumberFormat="1" applyFont="1" applyBorder="1" applyAlignment="1" applyProtection="1">
      <alignment horizontal="left" vertical="center" wrapText="1"/>
    </xf>
    <xf numFmtId="49" fontId="15" fillId="0" borderId="34" xfId="46" applyNumberFormat="1" applyFont="1" applyBorder="1" applyAlignment="1" applyProtection="1">
      <alignment horizontal="center" vertical="center"/>
    </xf>
    <xf numFmtId="4" fontId="15" fillId="0" borderId="34" xfId="46" applyNumberFormat="1" applyFont="1" applyBorder="1" applyAlignment="1" applyProtection="1">
      <alignment horizontal="right"/>
    </xf>
    <xf numFmtId="4" fontId="15" fillId="0" borderId="34" xfId="38" applyNumberFormat="1" applyFont="1" applyBorder="1" applyAlignment="1" applyProtection="1"/>
    <xf numFmtId="4" fontId="15" fillId="0" borderId="34" xfId="43" applyNumberFormat="1" applyFont="1" applyBorder="1" applyAlignment="1" applyProtection="1">
      <alignment shrinkToFit="1"/>
    </xf>
    <xf numFmtId="4" fontId="15" fillId="0" borderId="34" xfId="47" applyNumberFormat="1" applyFont="1" applyBorder="1" applyAlignment="1" applyProtection="1">
      <alignment shrinkToFit="1"/>
    </xf>
    <xf numFmtId="4" fontId="15" fillId="0" borderId="34" xfId="46" applyNumberFormat="1" applyFont="1" applyBorder="1" applyAlignment="1" applyProtection="1"/>
    <xf numFmtId="0" fontId="17" fillId="0" borderId="1" xfId="1" applyNumberFormat="1" applyFont="1" applyProtection="1"/>
    <xf numFmtId="0" fontId="13" fillId="0" borderId="1" xfId="2" applyNumberFormat="1" applyFont="1" applyProtection="1">
      <alignment horizontal="center"/>
    </xf>
    <xf numFmtId="0" fontId="13" fillId="0" borderId="1" xfId="2" applyFont="1">
      <alignment horizontal="center"/>
    </xf>
    <xf numFmtId="0" fontId="15" fillId="0" borderId="1" xfId="10" applyNumberFormat="1" applyFont="1" applyBorder="1" applyAlignment="1" applyProtection="1"/>
    <xf numFmtId="0" fontId="15" fillId="0" borderId="1" xfId="16" applyNumberFormat="1" applyFont="1" applyBorder="1" applyAlignment="1" applyProtection="1">
      <alignment horizontal="left"/>
    </xf>
    <xf numFmtId="0" fontId="14" fillId="0" borderId="1" xfId="0" applyFont="1" applyBorder="1" applyAlignment="1"/>
    <xf numFmtId="0" fontId="15" fillId="0" borderId="1" xfId="16" applyNumberFormat="1" applyFont="1" applyProtection="1">
      <alignment horizontal="left"/>
    </xf>
    <xf numFmtId="0" fontId="15" fillId="0" borderId="1" xfId="22" applyFont="1" applyBorder="1">
      <alignment horizontal="left" wrapText="1"/>
    </xf>
    <xf numFmtId="0" fontId="15" fillId="0" borderId="1" xfId="10" applyNumberFormat="1" applyFont="1" applyProtection="1"/>
    <xf numFmtId="0" fontId="15" fillId="0" borderId="1" xfId="24" applyNumberFormat="1" applyFont="1" applyBorder="1" applyProtection="1">
      <alignment horizontal="left"/>
    </xf>
    <xf numFmtId="49" fontId="15" fillId="0" borderId="1" xfId="25" applyNumberFormat="1" applyFont="1" applyBorder="1" applyProtection="1"/>
    <xf numFmtId="49" fontId="15" fillId="0" borderId="34" xfId="30" applyFont="1" applyBorder="1">
      <alignment horizontal="center" vertical="top" wrapText="1"/>
    </xf>
    <xf numFmtId="0" fontId="14" fillId="0" borderId="34" xfId="0" applyFont="1" applyBorder="1" applyAlignment="1">
      <alignment horizontal="center" vertical="top" wrapText="1"/>
    </xf>
    <xf numFmtId="4" fontId="15" fillId="0" borderId="34" xfId="39" applyNumberFormat="1" applyFont="1" applyBorder="1" applyAlignment="1" applyProtection="1">
      <alignment shrinkToFit="1"/>
    </xf>
    <xf numFmtId="0" fontId="14" fillId="0" borderId="0" xfId="0" applyFont="1" applyProtection="1">
      <protection locked="0"/>
    </xf>
    <xf numFmtId="0" fontId="18" fillId="0" borderId="1" xfId="0" applyFont="1" applyBorder="1" applyAlignment="1">
      <alignment horizontal="center"/>
    </xf>
    <xf numFmtId="0" fontId="1" fillId="0" borderId="1" xfId="31" applyNumberFormat="1" applyBorder="1" applyProtection="1"/>
    <xf numFmtId="0" fontId="2" fillId="0" borderId="1" xfId="28" applyNumberFormat="1" applyBorder="1" applyProtection="1">
      <alignment horizontal="center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tabSelected="1" topLeftCell="A3" zoomScaleNormal="100" zoomScaleSheetLayoutView="100" workbookViewId="0">
      <selection activeCell="H17" sqref="H17"/>
    </sheetView>
  </sheetViews>
  <sheetFormatPr defaultRowHeight="15" x14ac:dyDescent="0.25"/>
  <cols>
    <col min="1" max="1" width="50.7109375" style="49" customWidth="1"/>
    <col min="2" max="2" width="24" style="49" customWidth="1"/>
    <col min="3" max="3" width="14" style="49" customWidth="1"/>
    <col min="4" max="4" width="12.5703125" style="49" customWidth="1"/>
    <col min="5" max="5" width="12.42578125" style="49" customWidth="1"/>
    <col min="6" max="6" width="6.42578125" style="1" customWidth="1"/>
    <col min="7" max="16384" width="9.140625" style="1"/>
  </cols>
  <sheetData>
    <row r="1" spans="1:6" ht="12" hidden="1" customHeight="1" x14ac:dyDescent="0.25">
      <c r="A1" s="35"/>
      <c r="B1" s="35"/>
      <c r="C1" s="35"/>
      <c r="D1" s="35"/>
      <c r="E1" s="35"/>
      <c r="F1" s="2"/>
    </row>
    <row r="2" spans="1:6" ht="13.5" hidden="1" customHeight="1" x14ac:dyDescent="0.25">
      <c r="A2" s="36"/>
      <c r="B2" s="37"/>
      <c r="C2" s="37"/>
      <c r="D2" s="37"/>
      <c r="E2" s="37"/>
      <c r="F2" s="3"/>
    </row>
    <row r="3" spans="1:6" ht="14.1" customHeight="1" x14ac:dyDescent="0.25">
      <c r="A3" s="14" t="s">
        <v>134</v>
      </c>
      <c r="B3" s="15"/>
      <c r="C3" s="15"/>
      <c r="D3" s="15"/>
      <c r="E3" s="15"/>
      <c r="F3" s="6"/>
    </row>
    <row r="4" spans="1:6" ht="14.1" customHeight="1" x14ac:dyDescent="0.25">
      <c r="A4" s="16" t="s">
        <v>135</v>
      </c>
      <c r="B4" s="16"/>
      <c r="C4" s="16"/>
      <c r="D4" s="16"/>
      <c r="E4" s="16"/>
      <c r="F4" s="5"/>
    </row>
    <row r="5" spans="1:6" ht="13.5" hidden="1" customHeight="1" x14ac:dyDescent="0.25">
      <c r="A5" s="38"/>
      <c r="B5" s="38"/>
      <c r="C5" s="38"/>
      <c r="D5" s="38"/>
      <c r="E5" s="38"/>
      <c r="F5" s="5"/>
    </row>
    <row r="6" spans="1:6" ht="13.5" hidden="1" customHeight="1" x14ac:dyDescent="0.25">
      <c r="A6" s="39"/>
      <c r="B6" s="40"/>
      <c r="C6" s="40"/>
      <c r="D6" s="40"/>
      <c r="E6" s="40"/>
      <c r="F6" s="5"/>
    </row>
    <row r="7" spans="1:6" ht="20.25" customHeight="1" x14ac:dyDescent="0.25">
      <c r="A7" s="17" t="s">
        <v>164</v>
      </c>
      <c r="B7" s="18"/>
      <c r="C7" s="18"/>
      <c r="D7" s="18"/>
      <c r="E7" s="18"/>
      <c r="F7" s="5"/>
    </row>
    <row r="8" spans="1:6" ht="15.75" hidden="1" customHeight="1" x14ac:dyDescent="0.25">
      <c r="A8" s="41"/>
      <c r="B8" s="42"/>
      <c r="C8" s="42"/>
      <c r="D8" s="42"/>
      <c r="E8" s="42"/>
      <c r="F8" s="5"/>
    </row>
    <row r="9" spans="1:6" ht="13.5" hidden="1" customHeight="1" x14ac:dyDescent="0.25">
      <c r="A9" s="43"/>
      <c r="B9" s="44"/>
      <c r="C9" s="44"/>
      <c r="D9" s="44"/>
      <c r="E9" s="45"/>
      <c r="F9" s="4"/>
    </row>
    <row r="10" spans="1:6" ht="14.1" customHeight="1" x14ac:dyDescent="0.25">
      <c r="A10" s="17" t="s">
        <v>165</v>
      </c>
      <c r="B10" s="50"/>
      <c r="C10" s="50"/>
      <c r="D10" s="50"/>
      <c r="E10" s="50"/>
      <c r="F10" s="5"/>
    </row>
    <row r="11" spans="1:6" ht="14.1" customHeight="1" x14ac:dyDescent="0.25">
      <c r="A11" s="11" t="s">
        <v>136</v>
      </c>
      <c r="B11" s="12"/>
      <c r="C11" s="12"/>
      <c r="D11" s="12"/>
      <c r="E11" s="12"/>
      <c r="F11" s="52"/>
    </row>
    <row r="12" spans="1:6" ht="12.95" customHeight="1" x14ac:dyDescent="0.25">
      <c r="A12" s="20" t="s">
        <v>0</v>
      </c>
      <c r="B12" s="20" t="s">
        <v>133</v>
      </c>
      <c r="C12" s="13" t="s">
        <v>151</v>
      </c>
      <c r="D12" s="19" t="s">
        <v>163</v>
      </c>
      <c r="E12" s="13" t="s">
        <v>162</v>
      </c>
      <c r="F12" s="51"/>
    </row>
    <row r="13" spans="1:6" ht="12" customHeight="1" x14ac:dyDescent="0.25">
      <c r="A13" s="21"/>
      <c r="B13" s="21"/>
      <c r="C13" s="46"/>
      <c r="D13" s="47"/>
      <c r="E13" s="46"/>
      <c r="F13" s="7"/>
    </row>
    <row r="14" spans="1:6" ht="28.5" customHeight="1" x14ac:dyDescent="0.25">
      <c r="A14" s="21"/>
      <c r="B14" s="21"/>
      <c r="C14" s="46"/>
      <c r="D14" s="47"/>
      <c r="E14" s="46"/>
      <c r="F14" s="7"/>
    </row>
    <row r="15" spans="1:6" ht="14.25" customHeight="1" x14ac:dyDescent="0.25">
      <c r="A15" s="22">
        <v>1</v>
      </c>
      <c r="B15" s="23">
        <v>2</v>
      </c>
      <c r="C15" s="9" t="s">
        <v>155</v>
      </c>
      <c r="D15" s="8">
        <v>4</v>
      </c>
      <c r="E15" s="9" t="s">
        <v>150</v>
      </c>
      <c r="F15" s="7"/>
    </row>
    <row r="16" spans="1:6" ht="17.25" customHeight="1" x14ac:dyDescent="0.25">
      <c r="A16" s="24" t="s">
        <v>1</v>
      </c>
      <c r="B16" s="25" t="s">
        <v>2</v>
      </c>
      <c r="C16" s="48">
        <f>C18+C64</f>
        <v>31973895</v>
      </c>
      <c r="D16" s="48">
        <f t="shared" ref="D16:E16" si="0">D18+D64</f>
        <v>2696651.92</v>
      </c>
      <c r="E16" s="48">
        <f>C16+D16</f>
        <v>34670546.920000002</v>
      </c>
      <c r="F16" s="7"/>
    </row>
    <row r="17" spans="1:6" ht="15" customHeight="1" x14ac:dyDescent="0.25">
      <c r="A17" s="26" t="s">
        <v>3</v>
      </c>
      <c r="B17" s="27"/>
      <c r="C17" s="32"/>
      <c r="D17" s="31"/>
      <c r="E17" s="48">
        <f t="shared" ref="E17:E80" si="1">C17+D17</f>
        <v>0</v>
      </c>
      <c r="F17" s="7"/>
    </row>
    <row r="18" spans="1:6" x14ac:dyDescent="0.25">
      <c r="A18" s="28" t="s">
        <v>4</v>
      </c>
      <c r="B18" s="29" t="s">
        <v>5</v>
      </c>
      <c r="C18" s="33">
        <f>C19+C32+C45+C60</f>
        <v>22320259</v>
      </c>
      <c r="D18" s="33">
        <f t="shared" ref="D18:E18" si="2">D19+D32+D45+D60</f>
        <v>213571.92</v>
      </c>
      <c r="E18" s="48">
        <f t="shared" si="1"/>
        <v>22533830.920000002</v>
      </c>
      <c r="F18" s="7"/>
    </row>
    <row r="19" spans="1:6" x14ac:dyDescent="0.25">
      <c r="A19" s="28" t="s">
        <v>6</v>
      </c>
      <c r="B19" s="29" t="s">
        <v>7</v>
      </c>
      <c r="C19" s="33">
        <f>C20</f>
        <v>548438</v>
      </c>
      <c r="D19" s="33">
        <f t="shared" ref="D19:E19" si="3">D20</f>
        <v>0</v>
      </c>
      <c r="E19" s="48">
        <f t="shared" si="1"/>
        <v>548438</v>
      </c>
      <c r="F19" s="7"/>
    </row>
    <row r="20" spans="1:6" x14ac:dyDescent="0.25">
      <c r="A20" s="28" t="s">
        <v>8</v>
      </c>
      <c r="B20" s="29" t="s">
        <v>9</v>
      </c>
      <c r="C20" s="33">
        <f>C21+C25+C28</f>
        <v>548438</v>
      </c>
      <c r="D20" s="33">
        <f t="shared" ref="D20:E20" si="4">D21+D25+D28</f>
        <v>0</v>
      </c>
      <c r="E20" s="48">
        <f t="shared" si="1"/>
        <v>548438</v>
      </c>
      <c r="F20" s="7"/>
    </row>
    <row r="21" spans="1:6" ht="67.5" x14ac:dyDescent="0.25">
      <c r="A21" s="28" t="s">
        <v>10</v>
      </c>
      <c r="B21" s="29" t="s">
        <v>11</v>
      </c>
      <c r="C21" s="33">
        <f>C22+C23+C24</f>
        <v>545460</v>
      </c>
      <c r="D21" s="33">
        <f t="shared" ref="D21:E21" si="5">D22+D23+D24</f>
        <v>0</v>
      </c>
      <c r="E21" s="48">
        <f t="shared" si="1"/>
        <v>545460</v>
      </c>
      <c r="F21" s="7"/>
    </row>
    <row r="22" spans="1:6" ht="90" x14ac:dyDescent="0.25">
      <c r="A22" s="28" t="s">
        <v>12</v>
      </c>
      <c r="B22" s="29" t="s">
        <v>13</v>
      </c>
      <c r="C22" s="33">
        <v>545389</v>
      </c>
      <c r="D22" s="31">
        <v>0</v>
      </c>
      <c r="E22" s="48">
        <f t="shared" si="1"/>
        <v>545389</v>
      </c>
      <c r="F22" s="7"/>
    </row>
    <row r="23" spans="1:6" ht="56.25" x14ac:dyDescent="0.25">
      <c r="A23" s="28" t="s">
        <v>14</v>
      </c>
      <c r="B23" s="29" t="s">
        <v>15</v>
      </c>
      <c r="C23" s="33">
        <v>49</v>
      </c>
      <c r="D23" s="31">
        <v>0</v>
      </c>
      <c r="E23" s="48">
        <f t="shared" si="1"/>
        <v>49</v>
      </c>
      <c r="F23" s="7"/>
    </row>
    <row r="24" spans="1:6" ht="90" x14ac:dyDescent="0.25">
      <c r="A24" s="28" t="s">
        <v>16</v>
      </c>
      <c r="B24" s="29" t="s">
        <v>17</v>
      </c>
      <c r="C24" s="33">
        <v>22</v>
      </c>
      <c r="D24" s="31">
        <v>0</v>
      </c>
      <c r="E24" s="48">
        <f t="shared" si="1"/>
        <v>22</v>
      </c>
      <c r="F24" s="7"/>
    </row>
    <row r="25" spans="1:6" ht="78.75" x14ac:dyDescent="0.25">
      <c r="A25" s="28" t="s">
        <v>18</v>
      </c>
      <c r="B25" s="29" t="s">
        <v>19</v>
      </c>
      <c r="C25" s="33">
        <f>C26+C27</f>
        <v>4</v>
      </c>
      <c r="D25" s="33">
        <f t="shared" ref="D25:E25" si="6">D26+D27</f>
        <v>0</v>
      </c>
      <c r="E25" s="48">
        <f t="shared" si="1"/>
        <v>4</v>
      </c>
      <c r="F25" s="7"/>
    </row>
    <row r="26" spans="1:6" ht="101.25" x14ac:dyDescent="0.25">
      <c r="A26" s="28" t="s">
        <v>20</v>
      </c>
      <c r="B26" s="29" t="s">
        <v>21</v>
      </c>
      <c r="C26" s="33">
        <v>1</v>
      </c>
      <c r="D26" s="31">
        <v>0</v>
      </c>
      <c r="E26" s="48">
        <f t="shared" si="1"/>
        <v>1</v>
      </c>
      <c r="F26" s="7"/>
    </row>
    <row r="27" spans="1:6" ht="78.75" x14ac:dyDescent="0.25">
      <c r="A27" s="28" t="s">
        <v>22</v>
      </c>
      <c r="B27" s="29" t="s">
        <v>23</v>
      </c>
      <c r="C27" s="33">
        <v>3</v>
      </c>
      <c r="D27" s="31">
        <v>0</v>
      </c>
      <c r="E27" s="48">
        <f t="shared" si="1"/>
        <v>3</v>
      </c>
      <c r="F27" s="7"/>
    </row>
    <row r="28" spans="1:6" ht="33.75" x14ac:dyDescent="0.25">
      <c r="A28" s="28" t="s">
        <v>24</v>
      </c>
      <c r="B28" s="29" t="s">
        <v>25</v>
      </c>
      <c r="C28" s="33">
        <f>C29+C30+C31</f>
        <v>2974</v>
      </c>
      <c r="D28" s="33">
        <f t="shared" ref="D28:E28" si="7">D29+D30+D31</f>
        <v>0</v>
      </c>
      <c r="E28" s="48">
        <f t="shared" si="1"/>
        <v>2974</v>
      </c>
      <c r="F28" s="7"/>
    </row>
    <row r="29" spans="1:6" ht="56.25" x14ac:dyDescent="0.25">
      <c r="A29" s="28" t="s">
        <v>26</v>
      </c>
      <c r="B29" s="29" t="s">
        <v>27</v>
      </c>
      <c r="C29" s="33">
        <v>2924</v>
      </c>
      <c r="D29" s="31">
        <v>0</v>
      </c>
      <c r="E29" s="48">
        <f t="shared" si="1"/>
        <v>2924</v>
      </c>
      <c r="F29" s="7"/>
    </row>
    <row r="30" spans="1:6" ht="33.75" x14ac:dyDescent="0.25">
      <c r="A30" s="28" t="s">
        <v>28</v>
      </c>
      <c r="B30" s="29" t="s">
        <v>29</v>
      </c>
      <c r="C30" s="33">
        <v>37</v>
      </c>
      <c r="D30" s="31">
        <v>0</v>
      </c>
      <c r="E30" s="48">
        <f t="shared" si="1"/>
        <v>37</v>
      </c>
      <c r="F30" s="7"/>
    </row>
    <row r="31" spans="1:6" ht="56.25" x14ac:dyDescent="0.25">
      <c r="A31" s="28" t="s">
        <v>30</v>
      </c>
      <c r="B31" s="29" t="s">
        <v>31</v>
      </c>
      <c r="C31" s="33">
        <v>13</v>
      </c>
      <c r="D31" s="31">
        <v>0</v>
      </c>
      <c r="E31" s="48">
        <f t="shared" si="1"/>
        <v>13</v>
      </c>
      <c r="F31" s="7"/>
    </row>
    <row r="32" spans="1:6" x14ac:dyDescent="0.25">
      <c r="A32" s="28" t="s">
        <v>32</v>
      </c>
      <c r="B32" s="29" t="s">
        <v>33</v>
      </c>
      <c r="C32" s="33">
        <f>C33+C42</f>
        <v>3712065</v>
      </c>
      <c r="D32" s="33">
        <f t="shared" ref="D32:E32" si="8">D33+D42</f>
        <v>0</v>
      </c>
      <c r="E32" s="48">
        <f t="shared" si="1"/>
        <v>3712065</v>
      </c>
      <c r="F32" s="7"/>
    </row>
    <row r="33" spans="1:6" ht="22.5" x14ac:dyDescent="0.25">
      <c r="A33" s="28" t="s">
        <v>34</v>
      </c>
      <c r="B33" s="29" t="s">
        <v>35</v>
      </c>
      <c r="C33" s="33">
        <f>C34+C38</f>
        <v>3699859</v>
      </c>
      <c r="D33" s="33">
        <f t="shared" ref="D33:E33" si="9">D34+D38</f>
        <v>0</v>
      </c>
      <c r="E33" s="48">
        <f t="shared" si="1"/>
        <v>3699859</v>
      </c>
      <c r="F33" s="7"/>
    </row>
    <row r="34" spans="1:6" ht="22.5" x14ac:dyDescent="0.25">
      <c r="A34" s="28" t="s">
        <v>36</v>
      </c>
      <c r="B34" s="29" t="s">
        <v>37</v>
      </c>
      <c r="C34" s="33">
        <f>C35</f>
        <v>3048019</v>
      </c>
      <c r="D34" s="33">
        <f t="shared" ref="D34:E34" si="10">D35</f>
        <v>0</v>
      </c>
      <c r="E34" s="48">
        <f t="shared" si="1"/>
        <v>3048019</v>
      </c>
      <c r="F34" s="7"/>
    </row>
    <row r="35" spans="1:6" ht="22.5" x14ac:dyDescent="0.25">
      <c r="A35" s="28" t="s">
        <v>36</v>
      </c>
      <c r="B35" s="29" t="s">
        <v>38</v>
      </c>
      <c r="C35" s="33">
        <f>C36+C37</f>
        <v>3048019</v>
      </c>
      <c r="D35" s="33">
        <f t="shared" ref="D35:E35" si="11">D36+D37</f>
        <v>0</v>
      </c>
      <c r="E35" s="48">
        <f t="shared" si="1"/>
        <v>3048019</v>
      </c>
      <c r="F35" s="7"/>
    </row>
    <row r="36" spans="1:6" ht="45" x14ac:dyDescent="0.25">
      <c r="A36" s="28" t="s">
        <v>39</v>
      </c>
      <c r="B36" s="29" t="s">
        <v>40</v>
      </c>
      <c r="C36" s="33">
        <v>3044592</v>
      </c>
      <c r="D36" s="31">
        <v>0</v>
      </c>
      <c r="E36" s="48">
        <f t="shared" si="1"/>
        <v>3044592</v>
      </c>
      <c r="F36" s="7"/>
    </row>
    <row r="37" spans="1:6" ht="33.75" x14ac:dyDescent="0.25">
      <c r="A37" s="28" t="s">
        <v>41</v>
      </c>
      <c r="B37" s="29" t="s">
        <v>42</v>
      </c>
      <c r="C37" s="33">
        <v>3427</v>
      </c>
      <c r="D37" s="31">
        <v>0</v>
      </c>
      <c r="E37" s="48">
        <f t="shared" si="1"/>
        <v>3427</v>
      </c>
      <c r="F37" s="7"/>
    </row>
    <row r="38" spans="1:6" ht="33.75" x14ac:dyDescent="0.25">
      <c r="A38" s="28" t="s">
        <v>43</v>
      </c>
      <c r="B38" s="29" t="s">
        <v>44</v>
      </c>
      <c r="C38" s="33">
        <f>C39</f>
        <v>651840</v>
      </c>
      <c r="D38" s="33">
        <f t="shared" ref="D38:E38" si="12">D39</f>
        <v>0</v>
      </c>
      <c r="E38" s="48">
        <f t="shared" si="1"/>
        <v>651840</v>
      </c>
      <c r="F38" s="7"/>
    </row>
    <row r="39" spans="1:6" ht="45" x14ac:dyDescent="0.25">
      <c r="A39" s="28" t="s">
        <v>45</v>
      </c>
      <c r="B39" s="29" t="s">
        <v>46</v>
      </c>
      <c r="C39" s="33">
        <f>C40+C41</f>
        <v>651840</v>
      </c>
      <c r="D39" s="33">
        <f t="shared" ref="D39:E39" si="13">D40+D41</f>
        <v>0</v>
      </c>
      <c r="E39" s="48">
        <f t="shared" si="1"/>
        <v>651840</v>
      </c>
      <c r="F39" s="7"/>
    </row>
    <row r="40" spans="1:6" ht="67.5" x14ac:dyDescent="0.25">
      <c r="A40" s="28" t="s">
        <v>47</v>
      </c>
      <c r="B40" s="29" t="s">
        <v>48</v>
      </c>
      <c r="C40" s="33">
        <v>641221</v>
      </c>
      <c r="D40" s="31">
        <v>0</v>
      </c>
      <c r="E40" s="48">
        <f t="shared" si="1"/>
        <v>641221</v>
      </c>
      <c r="F40" s="7"/>
    </row>
    <row r="41" spans="1:6" ht="56.25" x14ac:dyDescent="0.25">
      <c r="A41" s="28" t="s">
        <v>49</v>
      </c>
      <c r="B41" s="29" t="s">
        <v>50</v>
      </c>
      <c r="C41" s="33">
        <v>10619</v>
      </c>
      <c r="D41" s="31">
        <v>0</v>
      </c>
      <c r="E41" s="48">
        <f t="shared" si="1"/>
        <v>10619</v>
      </c>
      <c r="F41" s="7"/>
    </row>
    <row r="42" spans="1:6" x14ac:dyDescent="0.25">
      <c r="A42" s="28" t="s">
        <v>51</v>
      </c>
      <c r="B42" s="29" t="s">
        <v>52</v>
      </c>
      <c r="C42" s="33">
        <f>C43</f>
        <v>12206</v>
      </c>
      <c r="D42" s="33">
        <f t="shared" ref="D42:E43" si="14">D43</f>
        <v>0</v>
      </c>
      <c r="E42" s="48">
        <f t="shared" si="1"/>
        <v>12206</v>
      </c>
      <c r="F42" s="7"/>
    </row>
    <row r="43" spans="1:6" x14ac:dyDescent="0.25">
      <c r="A43" s="28" t="s">
        <v>51</v>
      </c>
      <c r="B43" s="29" t="s">
        <v>53</v>
      </c>
      <c r="C43" s="33">
        <f>C44</f>
        <v>12206</v>
      </c>
      <c r="D43" s="33">
        <f t="shared" si="14"/>
        <v>0</v>
      </c>
      <c r="E43" s="48">
        <f t="shared" si="1"/>
        <v>12206</v>
      </c>
      <c r="F43" s="7"/>
    </row>
    <row r="44" spans="1:6" ht="33.75" x14ac:dyDescent="0.25">
      <c r="A44" s="28" t="s">
        <v>54</v>
      </c>
      <c r="B44" s="29" t="s">
        <v>55</v>
      </c>
      <c r="C44" s="33">
        <v>12206</v>
      </c>
      <c r="D44" s="31">
        <v>0</v>
      </c>
      <c r="E44" s="48">
        <f t="shared" si="1"/>
        <v>12206</v>
      </c>
      <c r="F44" s="7"/>
    </row>
    <row r="45" spans="1:6" x14ac:dyDescent="0.25">
      <c r="A45" s="28" t="s">
        <v>56</v>
      </c>
      <c r="B45" s="29" t="s">
        <v>57</v>
      </c>
      <c r="C45" s="33">
        <f>C46+C50</f>
        <v>18059756</v>
      </c>
      <c r="D45" s="33">
        <f>D46+D50</f>
        <v>0</v>
      </c>
      <c r="E45" s="48">
        <f t="shared" si="1"/>
        <v>18059756</v>
      </c>
      <c r="F45" s="7"/>
    </row>
    <row r="46" spans="1:6" x14ac:dyDescent="0.25">
      <c r="A46" s="28" t="s">
        <v>58</v>
      </c>
      <c r="B46" s="29" t="s">
        <v>59</v>
      </c>
      <c r="C46" s="33">
        <f>C47</f>
        <v>802572</v>
      </c>
      <c r="D46" s="33">
        <f t="shared" ref="D46:E46" si="15">D47</f>
        <v>0</v>
      </c>
      <c r="E46" s="48">
        <f t="shared" si="1"/>
        <v>802572</v>
      </c>
      <c r="F46" s="7"/>
    </row>
    <row r="47" spans="1:6" ht="33.75" x14ac:dyDescent="0.25">
      <c r="A47" s="28" t="s">
        <v>60</v>
      </c>
      <c r="B47" s="29" t="s">
        <v>61</v>
      </c>
      <c r="C47" s="33">
        <f>C48+C49</f>
        <v>802572</v>
      </c>
      <c r="D47" s="33">
        <f t="shared" ref="D47:E47" si="16">D48+D49</f>
        <v>0</v>
      </c>
      <c r="E47" s="48">
        <f t="shared" si="1"/>
        <v>802572</v>
      </c>
      <c r="F47" s="7"/>
    </row>
    <row r="48" spans="1:6" ht="56.25" x14ac:dyDescent="0.25">
      <c r="A48" s="28" t="s">
        <v>62</v>
      </c>
      <c r="B48" s="29" t="s">
        <v>63</v>
      </c>
      <c r="C48" s="33">
        <v>786751</v>
      </c>
      <c r="D48" s="31">
        <v>0</v>
      </c>
      <c r="E48" s="48">
        <f t="shared" si="1"/>
        <v>786751</v>
      </c>
      <c r="F48" s="7"/>
    </row>
    <row r="49" spans="1:6" ht="33.75" x14ac:dyDescent="0.25">
      <c r="A49" s="28" t="s">
        <v>64</v>
      </c>
      <c r="B49" s="29" t="s">
        <v>65</v>
      </c>
      <c r="C49" s="33">
        <v>15821</v>
      </c>
      <c r="D49" s="31">
        <v>0</v>
      </c>
      <c r="E49" s="48">
        <f t="shared" si="1"/>
        <v>15821</v>
      </c>
      <c r="F49" s="7"/>
    </row>
    <row r="50" spans="1:6" x14ac:dyDescent="0.25">
      <c r="A50" s="28" t="s">
        <v>66</v>
      </c>
      <c r="B50" s="29" t="s">
        <v>67</v>
      </c>
      <c r="C50" s="33">
        <f>C51+C56</f>
        <v>17257184</v>
      </c>
      <c r="D50" s="33">
        <f t="shared" ref="D50:E50" si="17">D51+D56</f>
        <v>0</v>
      </c>
      <c r="E50" s="48">
        <f t="shared" si="1"/>
        <v>17257184</v>
      </c>
      <c r="F50" s="7"/>
    </row>
    <row r="51" spans="1:6" x14ac:dyDescent="0.25">
      <c r="A51" s="28" t="s">
        <v>68</v>
      </c>
      <c r="B51" s="29" t="s">
        <v>69</v>
      </c>
      <c r="C51" s="33">
        <f>C52</f>
        <v>13580280</v>
      </c>
      <c r="D51" s="33">
        <f t="shared" ref="D51:E51" si="18">D52</f>
        <v>0</v>
      </c>
      <c r="E51" s="48">
        <f t="shared" si="1"/>
        <v>13580280</v>
      </c>
      <c r="F51" s="7"/>
    </row>
    <row r="52" spans="1:6" ht="22.5" x14ac:dyDescent="0.25">
      <c r="A52" s="28" t="s">
        <v>70</v>
      </c>
      <c r="B52" s="29" t="s">
        <v>71</v>
      </c>
      <c r="C52" s="33">
        <f>C53+C54+C55</f>
        <v>13580280</v>
      </c>
      <c r="D52" s="33">
        <f t="shared" ref="D52:E52" si="19">D53+D54+D55</f>
        <v>0</v>
      </c>
      <c r="E52" s="48">
        <f t="shared" si="1"/>
        <v>13580280</v>
      </c>
      <c r="F52" s="7"/>
    </row>
    <row r="53" spans="1:6" ht="45" x14ac:dyDescent="0.25">
      <c r="A53" s="28" t="s">
        <v>72</v>
      </c>
      <c r="B53" s="29" t="s">
        <v>73</v>
      </c>
      <c r="C53" s="33">
        <v>13335000</v>
      </c>
      <c r="D53" s="31">
        <v>0</v>
      </c>
      <c r="E53" s="48">
        <f t="shared" si="1"/>
        <v>13335000</v>
      </c>
      <c r="F53" s="7"/>
    </row>
    <row r="54" spans="1:6" ht="33.75" x14ac:dyDescent="0.25">
      <c r="A54" s="28" t="s">
        <v>74</v>
      </c>
      <c r="B54" s="29" t="s">
        <v>75</v>
      </c>
      <c r="C54" s="33">
        <v>241500</v>
      </c>
      <c r="D54" s="31">
        <v>0</v>
      </c>
      <c r="E54" s="48">
        <f t="shared" si="1"/>
        <v>241500</v>
      </c>
      <c r="F54" s="7"/>
    </row>
    <row r="55" spans="1:6" ht="45" x14ac:dyDescent="0.25">
      <c r="A55" s="28" t="s">
        <v>76</v>
      </c>
      <c r="B55" s="29" t="s">
        <v>77</v>
      </c>
      <c r="C55" s="33">
        <v>3780</v>
      </c>
      <c r="D55" s="31">
        <v>0</v>
      </c>
      <c r="E55" s="48">
        <f t="shared" si="1"/>
        <v>3780</v>
      </c>
      <c r="F55" s="7"/>
    </row>
    <row r="56" spans="1:6" x14ac:dyDescent="0.25">
      <c r="A56" s="28" t="s">
        <v>78</v>
      </c>
      <c r="B56" s="29" t="s">
        <v>79</v>
      </c>
      <c r="C56" s="33">
        <f>C57</f>
        <v>3676904</v>
      </c>
      <c r="D56" s="33">
        <f t="shared" ref="D56:E56" si="20">D57</f>
        <v>0</v>
      </c>
      <c r="E56" s="48">
        <f t="shared" si="1"/>
        <v>3676904</v>
      </c>
      <c r="F56" s="7"/>
    </row>
    <row r="57" spans="1:6" ht="22.5" x14ac:dyDescent="0.25">
      <c r="A57" s="28" t="s">
        <v>80</v>
      </c>
      <c r="B57" s="29" t="s">
        <v>81</v>
      </c>
      <c r="C57" s="33">
        <f>C58+C59</f>
        <v>3676904</v>
      </c>
      <c r="D57" s="33">
        <f t="shared" ref="D57:E57" si="21">D58+D59</f>
        <v>0</v>
      </c>
      <c r="E57" s="48">
        <f t="shared" si="1"/>
        <v>3676904</v>
      </c>
      <c r="F57" s="7"/>
    </row>
    <row r="58" spans="1:6" ht="45" x14ac:dyDescent="0.25">
      <c r="A58" s="28" t="s">
        <v>82</v>
      </c>
      <c r="B58" s="29" t="s">
        <v>83</v>
      </c>
      <c r="C58" s="33">
        <v>3560150</v>
      </c>
      <c r="D58" s="31">
        <v>0</v>
      </c>
      <c r="E58" s="48">
        <f t="shared" si="1"/>
        <v>3560150</v>
      </c>
      <c r="F58" s="7"/>
    </row>
    <row r="59" spans="1:6" ht="33.75" x14ac:dyDescent="0.25">
      <c r="A59" s="28" t="s">
        <v>84</v>
      </c>
      <c r="B59" s="29" t="s">
        <v>85</v>
      </c>
      <c r="C59" s="33">
        <v>116754</v>
      </c>
      <c r="D59" s="31">
        <v>0</v>
      </c>
      <c r="E59" s="48">
        <f t="shared" si="1"/>
        <v>116754</v>
      </c>
      <c r="F59" s="7"/>
    </row>
    <row r="60" spans="1:6" x14ac:dyDescent="0.25">
      <c r="A60" s="28" t="s">
        <v>137</v>
      </c>
      <c r="B60" s="29" t="s">
        <v>138</v>
      </c>
      <c r="C60" s="33">
        <f>C61</f>
        <v>0</v>
      </c>
      <c r="D60" s="33">
        <f t="shared" ref="D60:E62" si="22">D61</f>
        <v>213571.92</v>
      </c>
      <c r="E60" s="48">
        <f t="shared" si="1"/>
        <v>213571.92</v>
      </c>
      <c r="F60" s="7"/>
    </row>
    <row r="61" spans="1:6" x14ac:dyDescent="0.25">
      <c r="A61" s="28" t="s">
        <v>139</v>
      </c>
      <c r="B61" s="29" t="s">
        <v>140</v>
      </c>
      <c r="C61" s="33">
        <f>C62</f>
        <v>0</v>
      </c>
      <c r="D61" s="33">
        <f t="shared" si="22"/>
        <v>213571.92</v>
      </c>
      <c r="E61" s="48">
        <f t="shared" si="1"/>
        <v>213571.92</v>
      </c>
      <c r="F61" s="7"/>
    </row>
    <row r="62" spans="1:6" x14ac:dyDescent="0.25">
      <c r="A62" s="28" t="s">
        <v>141</v>
      </c>
      <c r="B62" s="29" t="s">
        <v>142</v>
      </c>
      <c r="C62" s="33">
        <f>C63</f>
        <v>0</v>
      </c>
      <c r="D62" s="33">
        <f t="shared" si="22"/>
        <v>213571.92</v>
      </c>
      <c r="E62" s="48">
        <f t="shared" si="1"/>
        <v>213571.92</v>
      </c>
      <c r="F62" s="7"/>
    </row>
    <row r="63" spans="1:6" ht="45" x14ac:dyDescent="0.25">
      <c r="A63" s="28" t="s">
        <v>143</v>
      </c>
      <c r="B63" s="29" t="s">
        <v>149</v>
      </c>
      <c r="C63" s="33">
        <v>0</v>
      </c>
      <c r="D63" s="31">
        <v>213571.92</v>
      </c>
      <c r="E63" s="48">
        <f t="shared" si="1"/>
        <v>213571.92</v>
      </c>
      <c r="F63" s="7"/>
    </row>
    <row r="64" spans="1:6" x14ac:dyDescent="0.25">
      <c r="A64" s="28" t="s">
        <v>86</v>
      </c>
      <c r="B64" s="29" t="s">
        <v>87</v>
      </c>
      <c r="C64" s="33">
        <f>C65</f>
        <v>9653636</v>
      </c>
      <c r="D64" s="33">
        <f t="shared" ref="D64:E64" si="23">D65</f>
        <v>2483080</v>
      </c>
      <c r="E64" s="48">
        <f t="shared" si="1"/>
        <v>12136716</v>
      </c>
      <c r="F64" s="7"/>
    </row>
    <row r="65" spans="1:6" ht="24.75" customHeight="1" x14ac:dyDescent="0.25">
      <c r="A65" s="28" t="s">
        <v>88</v>
      </c>
      <c r="B65" s="29" t="s">
        <v>89</v>
      </c>
      <c r="C65" s="33">
        <f>C66+C70+C76+C79</f>
        <v>9653636</v>
      </c>
      <c r="D65" s="33">
        <f t="shared" ref="D65:E65" si="24">D66+D70+D76+D79</f>
        <v>2483080</v>
      </c>
      <c r="E65" s="48">
        <f t="shared" si="1"/>
        <v>12136716</v>
      </c>
      <c r="F65" s="7"/>
    </row>
    <row r="66" spans="1:6" x14ac:dyDescent="0.25">
      <c r="A66" s="28" t="s">
        <v>90</v>
      </c>
      <c r="B66" s="29" t="s">
        <v>91</v>
      </c>
      <c r="C66" s="33">
        <f>C67</f>
        <v>3000338</v>
      </c>
      <c r="D66" s="33">
        <f t="shared" ref="D66:E68" si="25">D67</f>
        <v>0</v>
      </c>
      <c r="E66" s="48">
        <f t="shared" si="1"/>
        <v>3000338</v>
      </c>
      <c r="F66" s="7"/>
    </row>
    <row r="67" spans="1:6" x14ac:dyDescent="0.25">
      <c r="A67" s="28" t="s">
        <v>92</v>
      </c>
      <c r="B67" s="29" t="s">
        <v>93</v>
      </c>
      <c r="C67" s="33">
        <f>C68</f>
        <v>3000338</v>
      </c>
      <c r="D67" s="33">
        <f t="shared" si="25"/>
        <v>0</v>
      </c>
      <c r="E67" s="48">
        <f t="shared" si="1"/>
        <v>3000338</v>
      </c>
      <c r="F67" s="7"/>
    </row>
    <row r="68" spans="1:6" ht="22.5" x14ac:dyDescent="0.25">
      <c r="A68" s="28" t="s">
        <v>94</v>
      </c>
      <c r="B68" s="29" t="s">
        <v>95</v>
      </c>
      <c r="C68" s="33">
        <f>C69</f>
        <v>3000338</v>
      </c>
      <c r="D68" s="33">
        <f>D69</f>
        <v>0</v>
      </c>
      <c r="E68" s="48">
        <f t="shared" si="1"/>
        <v>3000338</v>
      </c>
      <c r="F68" s="7"/>
    </row>
    <row r="69" spans="1:6" ht="22.5" x14ac:dyDescent="0.25">
      <c r="A69" s="28" t="s">
        <v>96</v>
      </c>
      <c r="B69" s="29" t="s">
        <v>97</v>
      </c>
      <c r="C69" s="33">
        <v>3000338</v>
      </c>
      <c r="D69" s="31">
        <v>0</v>
      </c>
      <c r="E69" s="48">
        <f t="shared" si="1"/>
        <v>3000338</v>
      </c>
      <c r="F69" s="7"/>
    </row>
    <row r="70" spans="1:6" ht="22.5" x14ac:dyDescent="0.25">
      <c r="A70" s="28" t="s">
        <v>98</v>
      </c>
      <c r="B70" s="29" t="s">
        <v>99</v>
      </c>
      <c r="C70" s="33">
        <f>C71</f>
        <v>993200</v>
      </c>
      <c r="D70" s="33">
        <f t="shared" ref="D70:E71" si="26">D71</f>
        <v>500000</v>
      </c>
      <c r="E70" s="48">
        <f t="shared" si="1"/>
        <v>1493200</v>
      </c>
      <c r="F70" s="7"/>
    </row>
    <row r="71" spans="1:6" x14ac:dyDescent="0.25">
      <c r="A71" s="28" t="s">
        <v>100</v>
      </c>
      <c r="B71" s="29" t="s">
        <v>101</v>
      </c>
      <c r="C71" s="33">
        <f>C72</f>
        <v>993200</v>
      </c>
      <c r="D71" s="33">
        <f t="shared" si="26"/>
        <v>500000</v>
      </c>
      <c r="E71" s="48">
        <f t="shared" si="1"/>
        <v>1493200</v>
      </c>
      <c r="F71" s="7"/>
    </row>
    <row r="72" spans="1:6" x14ac:dyDescent="0.25">
      <c r="A72" s="28" t="s">
        <v>102</v>
      </c>
      <c r="B72" s="29" t="s">
        <v>103</v>
      </c>
      <c r="C72" s="33">
        <f>C73+C74+C75</f>
        <v>993200</v>
      </c>
      <c r="D72" s="33">
        <f t="shared" ref="D72:E72" si="27">D73+D74+D75</f>
        <v>500000</v>
      </c>
      <c r="E72" s="48">
        <f t="shared" si="1"/>
        <v>1493200</v>
      </c>
      <c r="F72" s="7"/>
    </row>
    <row r="73" spans="1:6" ht="63" customHeight="1" x14ac:dyDescent="0.25">
      <c r="A73" s="28" t="s">
        <v>156</v>
      </c>
      <c r="B73" s="29" t="s">
        <v>157</v>
      </c>
      <c r="C73" s="33">
        <v>800000</v>
      </c>
      <c r="D73" s="31">
        <v>-800000</v>
      </c>
      <c r="E73" s="48">
        <f t="shared" si="1"/>
        <v>0</v>
      </c>
      <c r="F73" s="7"/>
    </row>
    <row r="74" spans="1:6" ht="90" x14ac:dyDescent="0.25">
      <c r="A74" s="28" t="s">
        <v>104</v>
      </c>
      <c r="B74" s="29" t="s">
        <v>105</v>
      </c>
      <c r="C74" s="33">
        <v>193200</v>
      </c>
      <c r="D74" s="31">
        <v>0</v>
      </c>
      <c r="E74" s="48">
        <f t="shared" si="1"/>
        <v>193200</v>
      </c>
      <c r="F74" s="7"/>
    </row>
    <row r="75" spans="1:6" ht="33.75" x14ac:dyDescent="0.25">
      <c r="A75" s="28" t="s">
        <v>144</v>
      </c>
      <c r="B75" s="29" t="s">
        <v>145</v>
      </c>
      <c r="C75" s="33">
        <v>0</v>
      </c>
      <c r="D75" s="31">
        <v>1300000</v>
      </c>
      <c r="E75" s="48">
        <f t="shared" si="1"/>
        <v>1300000</v>
      </c>
      <c r="F75" s="7"/>
    </row>
    <row r="76" spans="1:6" x14ac:dyDescent="0.25">
      <c r="A76" s="28" t="s">
        <v>106</v>
      </c>
      <c r="B76" s="29" t="s">
        <v>107</v>
      </c>
      <c r="C76" s="33">
        <f>C77</f>
        <v>451400</v>
      </c>
      <c r="D76" s="33">
        <f t="shared" ref="D76:E76" si="28">D77</f>
        <v>0</v>
      </c>
      <c r="E76" s="48">
        <f t="shared" si="1"/>
        <v>451400</v>
      </c>
      <c r="F76" s="7"/>
    </row>
    <row r="77" spans="1:6" ht="33.75" x14ac:dyDescent="0.25">
      <c r="A77" s="28" t="s">
        <v>108</v>
      </c>
      <c r="B77" s="29" t="s">
        <v>109</v>
      </c>
      <c r="C77" s="33">
        <f>C78</f>
        <v>451400</v>
      </c>
      <c r="D77" s="33">
        <f>D78</f>
        <v>0</v>
      </c>
      <c r="E77" s="48">
        <f t="shared" si="1"/>
        <v>451400</v>
      </c>
      <c r="F77" s="7"/>
    </row>
    <row r="78" spans="1:6" ht="38.25" customHeight="1" x14ac:dyDescent="0.25">
      <c r="A78" s="28" t="s">
        <v>148</v>
      </c>
      <c r="B78" s="29" t="s">
        <v>110</v>
      </c>
      <c r="C78" s="33">
        <v>451400</v>
      </c>
      <c r="D78" s="31">
        <v>0</v>
      </c>
      <c r="E78" s="48">
        <f t="shared" si="1"/>
        <v>451400</v>
      </c>
      <c r="F78" s="7"/>
    </row>
    <row r="79" spans="1:6" x14ac:dyDescent="0.25">
      <c r="A79" s="28" t="s">
        <v>111</v>
      </c>
      <c r="B79" s="29" t="s">
        <v>112</v>
      </c>
      <c r="C79" s="33">
        <f>C80+C88</f>
        <v>5208698</v>
      </c>
      <c r="D79" s="33">
        <f t="shared" ref="D79:E79" si="29">D80+D88</f>
        <v>1983080</v>
      </c>
      <c r="E79" s="48">
        <f t="shared" si="1"/>
        <v>7191778</v>
      </c>
      <c r="F79" s="7"/>
    </row>
    <row r="80" spans="1:6" ht="45" x14ac:dyDescent="0.25">
      <c r="A80" s="28" t="s">
        <v>113</v>
      </c>
      <c r="B80" s="29" t="s">
        <v>114</v>
      </c>
      <c r="C80" s="33">
        <f>C81</f>
        <v>5208698</v>
      </c>
      <c r="D80" s="33">
        <f t="shared" ref="D80:E80" si="30">D81</f>
        <v>0</v>
      </c>
      <c r="E80" s="48">
        <f t="shared" si="1"/>
        <v>5208698</v>
      </c>
      <c r="F80" s="7"/>
    </row>
    <row r="81" spans="1:6" ht="45" x14ac:dyDescent="0.25">
      <c r="A81" s="28" t="s">
        <v>158</v>
      </c>
      <c r="B81" s="29" t="s">
        <v>159</v>
      </c>
      <c r="C81" s="33">
        <f>C82+C83+C84+C85+C86+C87</f>
        <v>5208698</v>
      </c>
      <c r="D81" s="33">
        <f t="shared" ref="D81:E81" si="31">D82+D83+D84+D85+D86+D87</f>
        <v>0</v>
      </c>
      <c r="E81" s="48">
        <f t="shared" ref="E81:E92" si="32">C81+D81</f>
        <v>5208698</v>
      </c>
      <c r="F81" s="7"/>
    </row>
    <row r="82" spans="1:6" ht="78.75" x14ac:dyDescent="0.25">
      <c r="A82" s="28" t="s">
        <v>115</v>
      </c>
      <c r="B82" s="29" t="s">
        <v>116</v>
      </c>
      <c r="C82" s="33">
        <v>2881815</v>
      </c>
      <c r="D82" s="31">
        <v>0</v>
      </c>
      <c r="E82" s="48">
        <f t="shared" si="32"/>
        <v>2881815</v>
      </c>
      <c r="F82" s="7"/>
    </row>
    <row r="83" spans="1:6" ht="56.25" x14ac:dyDescent="0.25">
      <c r="A83" s="28" t="s">
        <v>117</v>
      </c>
      <c r="B83" s="29" t="s">
        <v>118</v>
      </c>
      <c r="C83" s="33">
        <v>118780</v>
      </c>
      <c r="D83" s="31">
        <v>0</v>
      </c>
      <c r="E83" s="48">
        <f t="shared" si="32"/>
        <v>118780</v>
      </c>
      <c r="F83" s="7"/>
    </row>
    <row r="84" spans="1:6" ht="112.5" x14ac:dyDescent="0.25">
      <c r="A84" s="28" t="s">
        <v>119</v>
      </c>
      <c r="B84" s="29" t="s">
        <v>120</v>
      </c>
      <c r="C84" s="30">
        <v>10000</v>
      </c>
      <c r="D84" s="31">
        <v>0</v>
      </c>
      <c r="E84" s="48">
        <f t="shared" si="32"/>
        <v>10000</v>
      </c>
      <c r="F84" s="7"/>
    </row>
    <row r="85" spans="1:6" ht="146.25" x14ac:dyDescent="0.25">
      <c r="A85" s="28" t="s">
        <v>121</v>
      </c>
      <c r="B85" s="29" t="s">
        <v>122</v>
      </c>
      <c r="C85" s="10" t="s">
        <v>152</v>
      </c>
      <c r="D85" s="31">
        <v>0</v>
      </c>
      <c r="E85" s="48">
        <f t="shared" si="32"/>
        <v>2098103</v>
      </c>
      <c r="F85" s="7"/>
    </row>
    <row r="86" spans="1:6" ht="67.5" x14ac:dyDescent="0.25">
      <c r="A86" s="28" t="s">
        <v>123</v>
      </c>
      <c r="B86" s="29" t="s">
        <v>124</v>
      </c>
      <c r="C86" s="10" t="s">
        <v>153</v>
      </c>
      <c r="D86" s="31">
        <v>0</v>
      </c>
      <c r="E86" s="48">
        <f t="shared" si="32"/>
        <v>50000</v>
      </c>
      <c r="F86" s="7"/>
    </row>
    <row r="87" spans="1:6" ht="236.25" x14ac:dyDescent="0.25">
      <c r="A87" s="28" t="s">
        <v>125</v>
      </c>
      <c r="B87" s="29" t="s">
        <v>126</v>
      </c>
      <c r="C87" s="10" t="s">
        <v>153</v>
      </c>
      <c r="D87" s="31">
        <v>0</v>
      </c>
      <c r="E87" s="48">
        <f t="shared" si="32"/>
        <v>50000</v>
      </c>
      <c r="F87" s="7"/>
    </row>
    <row r="88" spans="1:6" x14ac:dyDescent="0.25">
      <c r="A88" s="28" t="s">
        <v>127</v>
      </c>
      <c r="B88" s="29" t="s">
        <v>128</v>
      </c>
      <c r="C88" s="30">
        <f>C89</f>
        <v>0</v>
      </c>
      <c r="D88" s="34">
        <f t="shared" ref="D88:E88" si="33">D89</f>
        <v>1983080</v>
      </c>
      <c r="E88" s="48">
        <f t="shared" si="32"/>
        <v>1983080</v>
      </c>
      <c r="F88" s="7"/>
    </row>
    <row r="89" spans="1:6" ht="22.5" x14ac:dyDescent="0.25">
      <c r="A89" s="28" t="s">
        <v>129</v>
      </c>
      <c r="B89" s="29" t="s">
        <v>130</v>
      </c>
      <c r="C89" s="30">
        <f>C90+C91+C92</f>
        <v>0</v>
      </c>
      <c r="D89" s="34">
        <f t="shared" ref="D89:E89" si="34">D90+D91+D92</f>
        <v>1983080</v>
      </c>
      <c r="E89" s="48">
        <f t="shared" si="32"/>
        <v>1983080</v>
      </c>
      <c r="F89" s="7"/>
    </row>
    <row r="90" spans="1:6" ht="45" x14ac:dyDescent="0.25">
      <c r="A90" s="28" t="s">
        <v>160</v>
      </c>
      <c r="B90" s="29" t="s">
        <v>131</v>
      </c>
      <c r="C90" s="10" t="s">
        <v>154</v>
      </c>
      <c r="D90" s="31">
        <v>703080</v>
      </c>
      <c r="E90" s="48">
        <f t="shared" si="32"/>
        <v>703080</v>
      </c>
      <c r="F90" s="7"/>
    </row>
    <row r="91" spans="1:6" ht="33.75" x14ac:dyDescent="0.25">
      <c r="A91" s="28" t="s">
        <v>161</v>
      </c>
      <c r="B91" s="29" t="s">
        <v>132</v>
      </c>
      <c r="C91" s="10" t="s">
        <v>154</v>
      </c>
      <c r="D91" s="31">
        <v>280000</v>
      </c>
      <c r="E91" s="48">
        <f t="shared" si="32"/>
        <v>280000</v>
      </c>
      <c r="F91" s="7"/>
    </row>
    <row r="92" spans="1:6" ht="45" x14ac:dyDescent="0.25">
      <c r="A92" s="28" t="s">
        <v>146</v>
      </c>
      <c r="B92" s="29" t="s">
        <v>147</v>
      </c>
      <c r="C92" s="10" t="s">
        <v>154</v>
      </c>
      <c r="D92" s="31">
        <v>1000000</v>
      </c>
      <c r="E92" s="48">
        <f t="shared" si="32"/>
        <v>1000000</v>
      </c>
      <c r="F92" s="7"/>
    </row>
  </sheetData>
  <mergeCells count="14">
    <mergeCell ref="A2:E2"/>
    <mergeCell ref="B8:E8"/>
    <mergeCell ref="A11:E11"/>
    <mergeCell ref="A12:A14"/>
    <mergeCell ref="B12:B14"/>
    <mergeCell ref="E12:E14"/>
    <mergeCell ref="A3:E3"/>
    <mergeCell ref="A4:E4"/>
    <mergeCell ref="A5:E5"/>
    <mergeCell ref="A6:E6"/>
    <mergeCell ref="A7:E7"/>
    <mergeCell ref="C12:C14"/>
    <mergeCell ref="D12:D14"/>
    <mergeCell ref="A10:E10"/>
  </mergeCells>
  <pageMargins left="0.39370078740157483" right="0.39370078740157483" top="0.39370078740157483" bottom="0.39370078740157483" header="0.51181102362204722" footer="0.51181102362204722"/>
  <pageSetup paperSize="9"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1890626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D641DCA-164F-4EF6-A7D8-A45F1F86784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GL_BUH\Admin</dc:creator>
  <cp:lastModifiedBy>Пользователь</cp:lastModifiedBy>
  <cp:lastPrinted>2023-04-27T06:47:34Z</cp:lastPrinted>
  <dcterms:created xsi:type="dcterms:W3CDTF">2023-04-13T06:45:18Z</dcterms:created>
  <dcterms:modified xsi:type="dcterms:W3CDTF">2023-04-27T11:20:44Z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SV_0503117M_20220601.xlsx</vt:lpwstr>
  </property>
  <property fmtid="{D5CDD505-2E9C-101B-9397-08002B2CF9AE}" pid="4" name="Версия клиента">
    <vt:lpwstr>20.2.0.36680 (.NET 4.0)</vt:lpwstr>
  </property>
  <property fmtid="{D5CDD505-2E9C-101B-9397-08002B2CF9AE}" pid="5" name="Версия базы">
    <vt:lpwstr>20.2.0.129690660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192.168.100.237</vt:lpwstr>
  </property>
  <property fmtid="{D5CDD505-2E9C-101B-9397-08002B2CF9AE}" pid="8" name="База">
    <vt:lpwstr>svod_smart</vt:lpwstr>
  </property>
  <property fmtid="{D5CDD505-2E9C-101B-9397-08002B2CF9AE}" pid="9" name="Пользователь">
    <vt:lpwstr>mo_37003_122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