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60" yWindow="-105" windowWidth="12210" windowHeight="1408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131" i="1" l="1"/>
  <c r="AD16" i="1" l="1"/>
  <c r="AD17" i="1"/>
  <c r="AD18" i="1"/>
  <c r="AD20" i="1"/>
  <c r="AD22" i="1"/>
  <c r="AD23" i="1"/>
  <c r="AD25" i="1"/>
  <c r="AD28" i="1"/>
  <c r="AD29" i="1"/>
  <c r="AD30" i="1"/>
  <c r="AD32" i="1"/>
  <c r="AD33" i="1"/>
  <c r="AD34" i="1"/>
  <c r="AD35" i="1"/>
  <c r="AD37" i="1"/>
  <c r="AD39" i="1"/>
  <c r="AD41" i="1"/>
  <c r="AD42" i="1"/>
  <c r="AD43" i="1"/>
  <c r="AD44" i="1"/>
  <c r="AD45" i="1"/>
  <c r="AD46" i="1"/>
  <c r="AD47" i="1"/>
  <c r="AD49" i="1"/>
  <c r="AD50" i="1"/>
  <c r="AD51" i="1"/>
  <c r="AD52" i="1"/>
  <c r="AD53" i="1"/>
  <c r="AD54" i="1"/>
  <c r="AD56" i="1"/>
  <c r="AD58" i="1"/>
  <c r="AD59" i="1"/>
  <c r="AD62" i="1"/>
  <c r="AD66" i="1"/>
  <c r="AD67" i="1"/>
  <c r="AD68" i="1"/>
  <c r="AD69" i="1"/>
  <c r="AD70" i="1"/>
  <c r="AD71" i="1"/>
  <c r="AD72" i="1"/>
  <c r="AD73" i="1"/>
  <c r="AD74" i="1"/>
  <c r="AD75" i="1"/>
  <c r="AD77" i="1"/>
  <c r="AD78" i="1"/>
  <c r="AD79" i="1"/>
  <c r="AD80" i="1"/>
  <c r="AD81" i="1"/>
  <c r="AD83" i="1"/>
  <c r="AD84" i="1"/>
  <c r="AD85" i="1"/>
  <c r="AD86" i="1"/>
  <c r="AD87" i="1"/>
  <c r="AD89" i="1"/>
  <c r="AD91" i="1"/>
  <c r="AD92" i="1"/>
  <c r="AD94" i="1"/>
  <c r="AD95" i="1"/>
  <c r="AD96" i="1"/>
  <c r="AD97" i="1"/>
  <c r="AD99" i="1"/>
  <c r="AD100" i="1"/>
  <c r="AD101" i="1"/>
  <c r="AD103" i="1"/>
  <c r="AD104" i="1"/>
  <c r="AD105" i="1"/>
  <c r="AD106" i="1"/>
  <c r="AD108" i="1"/>
  <c r="AD109" i="1"/>
  <c r="AD110" i="1"/>
  <c r="AD112" i="1"/>
  <c r="AD113" i="1"/>
  <c r="AD114" i="1"/>
  <c r="AD115" i="1"/>
  <c r="AD117" i="1"/>
  <c r="AD118" i="1"/>
  <c r="AD119" i="1"/>
  <c r="AD120" i="1"/>
  <c r="AD121" i="1"/>
  <c r="AD122" i="1"/>
  <c r="AD125" i="1"/>
  <c r="AD126" i="1"/>
  <c r="AD127" i="1"/>
  <c r="AD129" i="1"/>
  <c r="AD14" i="1"/>
  <c r="Y14" i="1"/>
  <c r="Y16" i="1"/>
  <c r="Y17" i="1"/>
  <c r="Y18" i="1"/>
  <c r="Y20" i="1"/>
  <c r="Y22" i="1"/>
  <c r="Y23" i="1"/>
  <c r="Y25" i="1"/>
  <c r="Y28" i="1"/>
  <c r="Y29" i="1"/>
  <c r="Y30" i="1"/>
  <c r="Y32" i="1"/>
  <c r="Y33" i="1"/>
  <c r="Y34" i="1"/>
  <c r="Y35" i="1"/>
  <c r="Y37" i="1"/>
  <c r="Y39" i="1"/>
  <c r="Y41" i="1"/>
  <c r="Y42" i="1"/>
  <c r="Y43" i="1"/>
  <c r="Y44" i="1"/>
  <c r="Y45" i="1"/>
  <c r="Y46" i="1"/>
  <c r="Y47" i="1"/>
  <c r="Y49" i="1"/>
  <c r="Y50" i="1"/>
  <c r="Y51" i="1"/>
  <c r="Y52" i="1"/>
  <c r="Y53" i="1"/>
  <c r="Y54" i="1"/>
  <c r="Y56" i="1"/>
  <c r="Y58" i="1"/>
  <c r="Y59" i="1"/>
  <c r="Y62" i="1"/>
  <c r="Y66" i="1"/>
  <c r="Y67" i="1"/>
  <c r="Y68" i="1"/>
  <c r="Y69" i="1"/>
  <c r="Y70" i="1"/>
  <c r="Y71" i="1"/>
  <c r="Y72" i="1"/>
  <c r="Y73" i="1"/>
  <c r="Y74" i="1"/>
  <c r="Y75" i="1"/>
  <c r="Y77" i="1"/>
  <c r="Y78" i="1"/>
  <c r="Y79" i="1"/>
  <c r="Y80" i="1"/>
  <c r="Y81" i="1"/>
  <c r="Y83" i="1"/>
  <c r="Y84" i="1"/>
  <c r="Y85" i="1"/>
  <c r="Y86" i="1"/>
  <c r="Y87" i="1"/>
  <c r="Y89" i="1"/>
  <c r="Y91" i="1"/>
  <c r="Y92" i="1"/>
  <c r="Y94" i="1"/>
  <c r="Y95" i="1"/>
  <c r="Y96" i="1"/>
  <c r="Y97" i="1"/>
  <c r="Y99" i="1"/>
  <c r="Y100" i="1"/>
  <c r="Y101" i="1"/>
  <c r="Y103" i="1"/>
  <c r="Y104" i="1"/>
  <c r="Y105" i="1"/>
  <c r="Y106" i="1"/>
  <c r="Y108" i="1"/>
  <c r="Y109" i="1"/>
  <c r="Y110" i="1"/>
  <c r="Y112" i="1"/>
  <c r="Y113" i="1"/>
  <c r="Y114" i="1"/>
  <c r="Y115" i="1"/>
  <c r="Y117" i="1"/>
  <c r="Y118" i="1"/>
  <c r="Y119" i="1"/>
  <c r="Y120" i="1"/>
  <c r="Y121" i="1"/>
  <c r="Y122" i="1"/>
  <c r="Y125" i="1"/>
  <c r="Y126" i="1"/>
  <c r="Y127" i="1"/>
  <c r="Y129" i="1"/>
  <c r="Y13" i="1"/>
  <c r="W14" i="1"/>
  <c r="W16" i="1"/>
  <c r="W17" i="1"/>
  <c r="W18" i="1"/>
  <c r="W20" i="1"/>
  <c r="W22" i="1"/>
  <c r="W23" i="1"/>
  <c r="W25" i="1"/>
  <c r="W28" i="1"/>
  <c r="W29" i="1"/>
  <c r="W30" i="1"/>
  <c r="W32" i="1"/>
  <c r="W33" i="1"/>
  <c r="W34" i="1"/>
  <c r="W35" i="1"/>
  <c r="W37" i="1"/>
  <c r="W39" i="1"/>
  <c r="W41" i="1"/>
  <c r="W42" i="1"/>
  <c r="W43" i="1"/>
  <c r="W44" i="1"/>
  <c r="W45" i="1"/>
  <c r="W46" i="1"/>
  <c r="W47" i="1"/>
  <c r="W49" i="1"/>
  <c r="W50" i="1"/>
  <c r="W51" i="1"/>
  <c r="W52" i="1"/>
  <c r="W53" i="1"/>
  <c r="W54" i="1"/>
  <c r="W56" i="1"/>
  <c r="W58" i="1"/>
  <c r="W59" i="1"/>
  <c r="W62" i="1"/>
  <c r="W66" i="1"/>
  <c r="W67" i="1"/>
  <c r="W68" i="1"/>
  <c r="W69" i="1"/>
  <c r="W70" i="1"/>
  <c r="W71" i="1"/>
  <c r="W72" i="1"/>
  <c r="W73" i="1"/>
  <c r="W74" i="1"/>
  <c r="W75" i="1"/>
  <c r="W77" i="1"/>
  <c r="W78" i="1"/>
  <c r="W79" i="1"/>
  <c r="W80" i="1"/>
  <c r="W81" i="1"/>
  <c r="W83" i="1"/>
  <c r="W84" i="1"/>
  <c r="W85" i="1"/>
  <c r="W86" i="1"/>
  <c r="W87" i="1"/>
  <c r="W89" i="1"/>
  <c r="W91" i="1"/>
  <c r="W92" i="1"/>
  <c r="W94" i="1"/>
  <c r="W95" i="1"/>
  <c r="W96" i="1"/>
  <c r="W97" i="1"/>
  <c r="W99" i="1"/>
  <c r="W100" i="1"/>
  <c r="W101" i="1"/>
  <c r="W103" i="1"/>
  <c r="W104" i="1"/>
  <c r="W105" i="1"/>
  <c r="W106" i="1"/>
  <c r="W108" i="1"/>
  <c r="W109" i="1"/>
  <c r="W110" i="1"/>
  <c r="W112" i="1"/>
  <c r="W113" i="1"/>
  <c r="W114" i="1"/>
  <c r="W115" i="1"/>
  <c r="W117" i="1"/>
  <c r="W118" i="1"/>
  <c r="W119" i="1"/>
  <c r="W120" i="1"/>
  <c r="W121" i="1"/>
  <c r="W122" i="1"/>
  <c r="W125" i="1"/>
  <c r="W126" i="1"/>
  <c r="W127" i="1"/>
  <c r="W129" i="1"/>
  <c r="W13" i="1"/>
  <c r="U16" i="1" l="1"/>
  <c r="U17" i="1"/>
  <c r="U18" i="1"/>
  <c r="U20" i="1"/>
  <c r="U22" i="1"/>
  <c r="U25" i="1"/>
  <c r="U28" i="1"/>
  <c r="U29" i="1"/>
  <c r="U30" i="1"/>
  <c r="U32" i="1"/>
  <c r="U33" i="1"/>
  <c r="U35" i="1"/>
  <c r="U37" i="1"/>
  <c r="U39" i="1"/>
  <c r="U42" i="1"/>
  <c r="U43" i="1"/>
  <c r="U44" i="1"/>
  <c r="U45" i="1"/>
  <c r="U46" i="1"/>
  <c r="U47" i="1"/>
  <c r="U49" i="1"/>
  <c r="U50" i="1"/>
  <c r="U51" i="1"/>
  <c r="U52" i="1"/>
  <c r="U53" i="1"/>
  <c r="U54" i="1"/>
  <c r="U58" i="1"/>
  <c r="U59" i="1"/>
  <c r="U62" i="1"/>
  <c r="U66" i="1"/>
  <c r="U67" i="1"/>
  <c r="U68" i="1"/>
  <c r="U69" i="1"/>
  <c r="U70" i="1"/>
  <c r="U71" i="1"/>
  <c r="U72" i="1"/>
  <c r="U73" i="1"/>
  <c r="U74" i="1"/>
  <c r="U75" i="1"/>
  <c r="U77" i="1"/>
  <c r="U78" i="1"/>
  <c r="U79" i="1"/>
  <c r="U80" i="1"/>
  <c r="U81" i="1"/>
  <c r="U83" i="1"/>
  <c r="U84" i="1"/>
  <c r="U85" i="1"/>
  <c r="U86" i="1"/>
  <c r="U87" i="1"/>
  <c r="U89" i="1"/>
  <c r="U92" i="1"/>
  <c r="U94" i="1"/>
  <c r="U95" i="1"/>
  <c r="U96" i="1"/>
  <c r="U97" i="1"/>
  <c r="U99" i="1"/>
  <c r="U100" i="1"/>
  <c r="U101" i="1"/>
  <c r="U103" i="1"/>
  <c r="U104" i="1"/>
  <c r="U105" i="1"/>
  <c r="U106" i="1"/>
  <c r="U108" i="1"/>
  <c r="U109" i="1"/>
  <c r="U110" i="1"/>
  <c r="U112" i="1"/>
  <c r="U113" i="1"/>
  <c r="U114" i="1"/>
  <c r="U115" i="1"/>
  <c r="U117" i="1"/>
  <c r="U118" i="1"/>
  <c r="U119" i="1"/>
  <c r="U120" i="1"/>
  <c r="U121" i="1"/>
  <c r="U122" i="1"/>
  <c r="U125" i="1"/>
  <c r="U126" i="1"/>
  <c r="U127" i="1"/>
  <c r="U129" i="1"/>
  <c r="U13" i="1"/>
  <c r="H14" i="1"/>
  <c r="H16" i="1"/>
  <c r="H17" i="1"/>
  <c r="H18" i="1"/>
  <c r="H20" i="1"/>
  <c r="H22" i="1"/>
  <c r="H25" i="1"/>
  <c r="H28" i="1"/>
  <c r="H29" i="1"/>
  <c r="H30" i="1"/>
  <c r="H32" i="1"/>
  <c r="H33" i="1"/>
  <c r="H34" i="1"/>
  <c r="H35" i="1"/>
  <c r="H37" i="1"/>
  <c r="H39" i="1"/>
  <c r="H41" i="1"/>
  <c r="H42" i="1"/>
  <c r="H43" i="1"/>
  <c r="H44" i="1"/>
  <c r="H45" i="1"/>
  <c r="H46" i="1"/>
  <c r="H47" i="1"/>
  <c r="H49" i="1"/>
  <c r="H50" i="1"/>
  <c r="H51" i="1"/>
  <c r="H52" i="1"/>
  <c r="H53" i="1"/>
  <c r="H54" i="1"/>
  <c r="H58" i="1"/>
  <c r="H59" i="1"/>
  <c r="H62" i="1"/>
  <c r="H63" i="1"/>
  <c r="H66" i="1"/>
  <c r="H67" i="1"/>
  <c r="H68" i="1"/>
  <c r="H69" i="1"/>
  <c r="H70" i="1"/>
  <c r="H71" i="1"/>
  <c r="H72" i="1"/>
  <c r="H73" i="1"/>
  <c r="H74" i="1"/>
  <c r="H75" i="1"/>
  <c r="H77" i="1"/>
  <c r="H78" i="1"/>
  <c r="H79" i="1"/>
  <c r="H80" i="1"/>
  <c r="H81" i="1"/>
  <c r="H83" i="1"/>
  <c r="H84" i="1"/>
  <c r="H85" i="1"/>
  <c r="H86" i="1"/>
  <c r="H87" i="1"/>
  <c r="H89" i="1"/>
  <c r="H91" i="1"/>
  <c r="H92" i="1"/>
  <c r="H94" i="1"/>
  <c r="H95" i="1"/>
  <c r="H96" i="1"/>
  <c r="H97" i="1"/>
  <c r="H99" i="1"/>
  <c r="H100" i="1"/>
  <c r="H101" i="1"/>
  <c r="H103" i="1"/>
  <c r="H104" i="1"/>
  <c r="H105" i="1"/>
  <c r="H106" i="1"/>
  <c r="H108" i="1"/>
  <c r="H109" i="1"/>
  <c r="H110" i="1"/>
  <c r="H112" i="1"/>
  <c r="H113" i="1"/>
  <c r="H114" i="1"/>
  <c r="H115" i="1"/>
  <c r="H117" i="1"/>
  <c r="H118" i="1"/>
  <c r="H119" i="1"/>
  <c r="H120" i="1"/>
  <c r="H121" i="1"/>
  <c r="H122" i="1"/>
  <c r="H125" i="1"/>
  <c r="H126" i="1"/>
  <c r="H127" i="1"/>
  <c r="H129" i="1"/>
  <c r="H13" i="1"/>
  <c r="F13" i="1"/>
  <c r="F14" i="1" l="1"/>
  <c r="F16" i="1"/>
  <c r="F17" i="1"/>
  <c r="F18" i="1"/>
  <c r="F20" i="1"/>
  <c r="F22" i="1"/>
  <c r="F23" i="1"/>
  <c r="F25" i="1"/>
  <c r="F26" i="1"/>
  <c r="F27" i="1"/>
  <c r="F28" i="1"/>
  <c r="F29" i="1"/>
  <c r="F30" i="1"/>
  <c r="F32" i="1"/>
  <c r="F33" i="1"/>
  <c r="F34" i="1"/>
  <c r="F35" i="1"/>
  <c r="F37" i="1"/>
  <c r="F38" i="1"/>
  <c r="F39" i="1"/>
  <c r="F41" i="1"/>
  <c r="F42" i="1"/>
  <c r="F43" i="1"/>
  <c r="F44" i="1"/>
  <c r="F45" i="1"/>
  <c r="F46" i="1"/>
  <c r="F47" i="1"/>
  <c r="F49" i="1"/>
  <c r="F50" i="1"/>
  <c r="F51" i="1"/>
  <c r="F52" i="1"/>
  <c r="F53" i="1"/>
  <c r="F54" i="1"/>
  <c r="F56" i="1"/>
  <c r="F58" i="1"/>
  <c r="F59" i="1"/>
  <c r="F60" i="1"/>
  <c r="F62" i="1"/>
  <c r="F63" i="1"/>
  <c r="F64" i="1"/>
  <c r="F66" i="1"/>
  <c r="F67" i="1"/>
  <c r="F68" i="1"/>
  <c r="F69" i="1"/>
  <c r="F70" i="1"/>
  <c r="F71" i="1"/>
  <c r="F72" i="1"/>
  <c r="F73" i="1"/>
  <c r="F74" i="1"/>
  <c r="F75" i="1"/>
  <c r="F77" i="1"/>
  <c r="F78" i="1"/>
  <c r="F79" i="1"/>
  <c r="F80" i="1"/>
  <c r="F81" i="1"/>
  <c r="F83" i="1"/>
  <c r="F84" i="1"/>
  <c r="F85" i="1"/>
  <c r="F86" i="1"/>
  <c r="F87" i="1"/>
  <c r="F89" i="1"/>
  <c r="F91" i="1"/>
  <c r="F92" i="1"/>
  <c r="F93" i="1"/>
  <c r="F94" i="1"/>
  <c r="F95" i="1"/>
  <c r="F96" i="1"/>
  <c r="F97" i="1"/>
  <c r="F99" i="1"/>
  <c r="F100" i="1"/>
  <c r="F101" i="1"/>
  <c r="F103" i="1"/>
  <c r="F104" i="1"/>
  <c r="F105" i="1"/>
  <c r="F106" i="1"/>
  <c r="F108" i="1"/>
  <c r="F109" i="1"/>
  <c r="F110" i="1"/>
  <c r="F112" i="1"/>
  <c r="F113" i="1"/>
  <c r="F114" i="1"/>
  <c r="F115" i="1"/>
  <c r="F117" i="1"/>
  <c r="F118" i="1"/>
  <c r="F119" i="1"/>
  <c r="F120" i="1"/>
  <c r="F121" i="1"/>
  <c r="F122" i="1"/>
  <c r="F124" i="1"/>
  <c r="F125" i="1"/>
  <c r="F126" i="1"/>
  <c r="F127" i="1"/>
  <c r="F129" i="1"/>
  <c r="F130" i="1"/>
  <c r="T131" i="1" l="1"/>
  <c r="O131" i="1"/>
  <c r="S131" i="1"/>
  <c r="G131" i="1" l="1"/>
  <c r="M131" i="1"/>
  <c r="N131" i="1"/>
  <c r="AE131" i="1"/>
  <c r="U131" i="1" l="1"/>
  <c r="X131" i="1"/>
  <c r="D131" i="1"/>
  <c r="H131" i="1" s="1"/>
  <c r="E131" i="1"/>
  <c r="F131" i="1" s="1"/>
  <c r="V131" i="1"/>
  <c r="W131" i="1" s="1"/>
  <c r="Y131" i="1" l="1"/>
  <c r="AD131" i="1"/>
</calcChain>
</file>

<file path=xl/sharedStrings.xml><?xml version="1.0" encoding="utf-8"?>
<sst xmlns="http://schemas.openxmlformats.org/spreadsheetml/2006/main" count="287" uniqueCount="268">
  <si>
    <t>Наименование муниципальных образований (районы, округа), охотничьих угодий, иных территорий</t>
  </si>
  <si>
    <t>Численность охотничьих ресурсов, от которой устанавливалась квота (объем) добычи, особей</t>
  </si>
  <si>
    <t>Предыдущий год</t>
  </si>
  <si>
    <t>№ п/п</t>
  </si>
  <si>
    <t>Утвержденная квота добычи, особей</t>
  </si>
  <si>
    <t>Фактическая добыча, особей</t>
  </si>
  <si>
    <t>Всего</t>
  </si>
  <si>
    <t>в % от численности</t>
  </si>
  <si>
    <t>объем добычи для КМНС</t>
  </si>
  <si>
    <t>в том числе</t>
  </si>
  <si>
    <t>взрослые животные (старше 1 года)</t>
  </si>
  <si>
    <t>самцы во время гона</t>
  </si>
  <si>
    <t>самцы с неокостеневшими рогами (пантами)</t>
  </si>
  <si>
    <t>самцы кабарги</t>
  </si>
  <si>
    <t>без разделения по половому признаку</t>
  </si>
  <si>
    <t>до 1 года</t>
  </si>
  <si>
    <t>в том числе:</t>
  </si>
  <si>
    <t>освоение квоты, %</t>
  </si>
  <si>
    <t>Предстоящий год</t>
  </si>
  <si>
    <t xml:space="preserve">до 1 года
</t>
  </si>
  <si>
    <t>в том числе для КМНС, особей</t>
  </si>
  <si>
    <t>Субъект Российской Федерации</t>
  </si>
  <si>
    <t>Калужская область</t>
  </si>
  <si>
    <t>Устанавливаемая квота добычи, особей</t>
  </si>
  <si>
    <t>Максимально возможная квота (объем) добычи, особей</t>
  </si>
  <si>
    <t>Проект квот добычи охотничьих ресурсов</t>
  </si>
  <si>
    <t>Вид охотничьих ресурсов:</t>
  </si>
  <si>
    <t>1.</t>
  </si>
  <si>
    <t>Бабынинский район</t>
  </si>
  <si>
    <t>1.1</t>
  </si>
  <si>
    <t>1.2</t>
  </si>
  <si>
    <t>2.</t>
  </si>
  <si>
    <t>Барятинский район</t>
  </si>
  <si>
    <t>2.1</t>
  </si>
  <si>
    <t>2.2</t>
  </si>
  <si>
    <t>2.3</t>
  </si>
  <si>
    <t>3.</t>
  </si>
  <si>
    <t>Боровский район</t>
  </si>
  <si>
    <t>3.1</t>
  </si>
  <si>
    <t>Малоярославецкий район</t>
  </si>
  <si>
    <t>Дзержинский район</t>
  </si>
  <si>
    <t>5.1</t>
  </si>
  <si>
    <t>5.2</t>
  </si>
  <si>
    <t>Думиничский район</t>
  </si>
  <si>
    <t>6.1</t>
  </si>
  <si>
    <t>6.2</t>
  </si>
  <si>
    <t>6.3</t>
  </si>
  <si>
    <t>Жиздринский район</t>
  </si>
  <si>
    <t>7.1</t>
  </si>
  <si>
    <t>7.2</t>
  </si>
  <si>
    <t>7.3</t>
  </si>
  <si>
    <t>Жуковский район</t>
  </si>
  <si>
    <t>8.1</t>
  </si>
  <si>
    <t>8.2</t>
  </si>
  <si>
    <t>8.3</t>
  </si>
  <si>
    <t>Износковский район</t>
  </si>
  <si>
    <t>9.1</t>
  </si>
  <si>
    <t>9.2</t>
  </si>
  <si>
    <t>9.3</t>
  </si>
  <si>
    <t>9.4</t>
  </si>
  <si>
    <t>9.6</t>
  </si>
  <si>
    <t>Кировский район</t>
  </si>
  <si>
    <t>Козельский район</t>
  </si>
  <si>
    <t>11.1</t>
  </si>
  <si>
    <t>11.2</t>
  </si>
  <si>
    <t>11.3</t>
  </si>
  <si>
    <t>Куйбышевский район</t>
  </si>
  <si>
    <t>12.1</t>
  </si>
  <si>
    <t>12.2</t>
  </si>
  <si>
    <t>12.3</t>
  </si>
  <si>
    <t>Людиновский район</t>
  </si>
  <si>
    <t>13.1</t>
  </si>
  <si>
    <t>13.2</t>
  </si>
  <si>
    <t>Медынский район</t>
  </si>
  <si>
    <t>14.1</t>
  </si>
  <si>
    <t>14.2</t>
  </si>
  <si>
    <t>14.3</t>
  </si>
  <si>
    <t>14.4</t>
  </si>
  <si>
    <t>15.1</t>
  </si>
  <si>
    <t>Мещовский район</t>
  </si>
  <si>
    <t>Мосальский район</t>
  </si>
  <si>
    <t>17.1</t>
  </si>
  <si>
    <t>18</t>
  </si>
  <si>
    <t>Перемышльский район</t>
  </si>
  <si>
    <t>18.1</t>
  </si>
  <si>
    <t>18.2</t>
  </si>
  <si>
    <t>18.3</t>
  </si>
  <si>
    <t>19.</t>
  </si>
  <si>
    <t>Спас-Деменский район</t>
  </si>
  <si>
    <t>19.1</t>
  </si>
  <si>
    <t>19.2</t>
  </si>
  <si>
    <t>19.3</t>
  </si>
  <si>
    <t>19.4</t>
  </si>
  <si>
    <t>Сухиничский район</t>
  </si>
  <si>
    <t>20.1</t>
  </si>
  <si>
    <t>20.2</t>
  </si>
  <si>
    <t>Ассоциация «Спортивно-охотничий клуб «Дубровский»</t>
  </si>
  <si>
    <t>20.3</t>
  </si>
  <si>
    <t>Тарусский район</t>
  </si>
  <si>
    <t>21.1</t>
  </si>
  <si>
    <t>21.2</t>
  </si>
  <si>
    <t>21.3</t>
  </si>
  <si>
    <t>Ульяновский район</t>
  </si>
  <si>
    <t>22.1</t>
  </si>
  <si>
    <t>22.2</t>
  </si>
  <si>
    <t>22.4</t>
  </si>
  <si>
    <t>22.5</t>
  </si>
  <si>
    <t>Ферзиковский район</t>
  </si>
  <si>
    <t>23.1</t>
  </si>
  <si>
    <t>23.2</t>
  </si>
  <si>
    <t>23.3</t>
  </si>
  <si>
    <t>23.4</t>
  </si>
  <si>
    <t>Хвастовичский район</t>
  </si>
  <si>
    <t>24.1</t>
  </si>
  <si>
    <t>24.2</t>
  </si>
  <si>
    <t>Юхновский район</t>
  </si>
  <si>
    <t>Общедоступные охотничьи угодья Дзержинского района</t>
  </si>
  <si>
    <t>Сельскохозяйственный производственный кооператив «Рыбный»</t>
  </si>
  <si>
    <t>Общедоступные охотничьи угодья Кировского района</t>
  </si>
  <si>
    <t>Период с 1 августа 2023 г. до 1 августа 2024 г.</t>
  </si>
  <si>
    <t xml:space="preserve">Площадь охотничьего угодья, тыс. га
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</si>
  <si>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(особей на 1000 га площади, на которую определялась численность данного вида охотничьих ресурсов)</t>
  </si>
  <si>
    <t>Общедоступные охотничьи угодья Думиничского района</t>
  </si>
  <si>
    <t>Общедоступные охотничьи угодья Жиздринского района</t>
  </si>
  <si>
    <t>Бабынинское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</si>
  <si>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Общедоступные охотничьи угодья Бабынинского района</t>
  </si>
  <si>
    <t>Общедоступные охотничьи угодья Барятинского района</t>
  </si>
  <si>
    <t>Общество с ограниченной ответственностью «Устиново»</t>
  </si>
  <si>
    <t>Общество с ограниченной ответственностью «Охотничье-рыболовное хозяйство «Зайцева гора»  (охотугодья также в Мосальском и Спас-Деменском районах)</t>
  </si>
  <si>
    <t>Боровское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</si>
  <si>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Думиничское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</si>
  <si>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«Агропромышленная фирма «Хотьково» (охотугодья также в Ульяновском районе)</t>
  </si>
  <si>
    <t>Ассоциация охотников «Охотничье хозяйство «Лесное»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</si>
  <si>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(Жиздринский район)</t>
  </si>
  <si>
    <t>Жиздринское районное потребительское общество</t>
  </si>
  <si>
    <t>Жуковская районная общественная организация охотников и рыболовов</t>
  </si>
  <si>
    <t>Общество с ограниченной ответственностью «Проект Молл»</t>
  </si>
  <si>
    <t>Чаусовская общественная организация «Общество охотников и рыболов» Жуковского района Калужской области</t>
  </si>
  <si>
    <t>Автономная некоммерческая организация «Объединенное спортивно-охотничье общество «Тайга»</t>
  </si>
  <si>
    <t>Общество с ограниченной ответственностью «Спортивно-охотничий клуб «Истринский»</t>
  </si>
  <si>
    <t>Общество с ограниченной ответственностью «Лесные горки»</t>
  </si>
  <si>
    <t>Общество с ограниченной ответственностью «Воря»</t>
  </si>
  <si>
    <t>Акционерное общество экспериментальная сельскохозяйственная реабилитационная производственная база «Семёновское возрождение»</t>
  </si>
  <si>
    <t>Публичное акционерное общество «Козельский механический завод»</t>
  </si>
  <si>
    <t>Общество с ограниченной ответственностью «Охотхозяйство Лопатинское»</t>
  </si>
  <si>
    <t>Общество с ограниченной ответственностью «Уралмедьзолото»</t>
  </si>
  <si>
    <t>Общество с ограниченной ответственностью «Технатон»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</si>
  <si>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(Козельский район)</t>
  </si>
  <si>
    <t>Общедоступные охотничьи угодья Куйбышевского района</t>
  </si>
  <si>
    <t>Сельскохозяйственный производственный кооператив «Жерелево»</t>
  </si>
  <si>
    <t xml:space="preserve">Общество с ограниченной ответственностью «Рубеженка» </t>
  </si>
  <si>
    <t>Людиновское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</si>
  <si>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«Кречет»</t>
  </si>
  <si>
    <t>Общедоступные охотничьи угодья Людиновского района</t>
  </si>
  <si>
    <t>Ассоциация «Спортивно-охотничий клуб «Рябцевское»</t>
  </si>
  <si>
    <t>Сельскохозяйственный производственный кооператив «Марьинский»</t>
  </si>
  <si>
    <t>Общество с ограниченной ответственностью «Смена»</t>
  </si>
  <si>
    <t>Акционерное общество «Родина»</t>
  </si>
  <si>
    <t>Общество с ограниченной ответственностью «Охотничье хозяйство «Ильинское»</t>
  </si>
  <si>
    <t>Общество с ограниченной ответственностью «Дар»</t>
  </si>
  <si>
    <t>Федеральное казенное учреждение «Загородный дом приемов «Русичи» Министерства внутренних дел Российской Федерации»</t>
  </si>
  <si>
    <t>Общество с ограниченной ответственностью «Газ-сервис»</t>
  </si>
  <si>
    <t>Акционерное общество «Калужский завод путевых машин и гидроприводов»  (охотугодья также в МО "Город Калуга")</t>
  </si>
  <si>
    <t>Глава крестьянского (фермерского) хозяйства Русецкий Андрей Иванович</t>
  </si>
  <si>
    <t>Мещовское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</si>
  <si>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Индивидуальный предприниматель Харикова Анастасия Викторовна</t>
  </si>
  <si>
    <t>Общество с ограниченной ответственностью «Гурьбы»</t>
  </si>
  <si>
    <t>Общедоступные охотничьи угодья Медынского района</t>
  </si>
  <si>
    <t>Общество с ограниченной ответственностью «Охотничье хозяйство «Озерное» (охотугодья также в Износковском и Боровском районах)</t>
  </si>
  <si>
    <t>Общество с ограниченной ответственностью «Ново-Беляево»</t>
  </si>
  <si>
    <t>Общество с ограниченной ответственностью «Медынский парк»</t>
  </si>
  <si>
    <t>Общество с ограниченной ответственностью строительная компания «Монолит-М»</t>
  </si>
  <si>
    <t>Общедоступные охотничьи угодья Мосальского района</t>
  </si>
  <si>
    <t>Общедоступные охотничьи угодья Перемышльского района</t>
  </si>
  <si>
    <t>Глава крестьянского (фермерского) хозяйства Данилова Тамара Петровна</t>
  </si>
  <si>
    <t>Общество с ограниченной ответственностью «Охотничье хозяйство «Желовь» (участок ООО ОХ "Желовь")  (охотугодья также в МО "Город Калуга")</t>
  </si>
  <si>
    <t>Общество с ограниченной ответственностью «Охотничье хозяйство «Желовь» (участок ООО "Песоченское")</t>
  </si>
  <si>
    <t>Общество с ограниченной ответственностью «Хотисинское охотхозяйство»</t>
  </si>
  <si>
    <t>Общество с ограниченной ответственностью «АВАКС-К»</t>
  </si>
  <si>
    <t>Автономная некоммерческая организация по развитию спортивного рыболовства, спортивной охоты и агротуризма «Зеленый Гай»</t>
  </si>
  <si>
    <t>Сухиничское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</si>
  <si>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Спас-Деменское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</si>
  <si>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«Анерид»</t>
  </si>
  <si>
    <t>Общество с ограниченной ответственностью «Артлинг»</t>
  </si>
  <si>
    <t>Общедоступные охотничьи угодья Спас-Деменского района</t>
  </si>
  <si>
    <t>Тарусская районная общественная организация охотников и рыболовов</t>
  </si>
  <si>
    <t>Калужская региональная общественная организация «Рыболовно-охотничье общество ветеранов правоохранительных органов»</t>
  </si>
  <si>
    <t>Общество с ограниченной ответственностью «Тарусянка»</t>
  </si>
  <si>
    <t>Общество с ограниченной ответственностью «Крона+»</t>
  </si>
  <si>
    <t>Общество с ограниченной ответственностью «Комплектторгснаб»</t>
  </si>
  <si>
    <t>Некоммерческое партнерство «Спортивно-охотничий клуб «Калининское»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</si>
  <si>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(Ульяновский район)</t>
  </si>
  <si>
    <t>Некоммерческое партнерство «Общество охотников и рыболовов «Ферзиковское»</t>
  </si>
  <si>
    <t>Общество с ограниченной ответственностью «Охотничье хозяйство «Желовь» (участок «Охотничий клуб»)</t>
  </si>
  <si>
    <t>Публичное акционерное общество «Калужский завод автомобильного электрооборудования»</t>
  </si>
  <si>
    <t>Общество с ограниченной ответственностью «Охотничье хозяйство «Турбинист»</t>
  </si>
  <si>
    <t>Общество с ограниченной ответственностью «Охотничье хозяйство «Петровское»  (охотугодья также в Малоярославецком районе и МО "Город Калуга")</t>
  </si>
  <si>
    <t>Общество с ограниченной ответственностью «Компания «Белый профиль»</t>
  </si>
  <si>
    <t>Общедоступные охотничьи угодья Хвастовичского района</t>
  </si>
  <si>
    <t>Индивидуальный предприниматель Чавгун Марина Анатольевна</t>
  </si>
  <si>
    <t>Общество с ограниченной ответственностью «Агрокомплекс «Хвастовичский»</t>
  </si>
  <si>
    <t>Хвастовичское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</si>
  <si>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Юхновское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</si>
  <si>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Общедоступные охотничьи угодья Юхновского района</t>
  </si>
  <si>
    <t>Некоммерческое партнерство «Охотничье хозяйство имени Дробкова Владимира Васильевича»</t>
  </si>
  <si>
    <t>Общество с ограниченной ответственностью «Лесные угодья»</t>
  </si>
  <si>
    <t>Индивидуальный предприниматель Громов Александр Леонидович</t>
  </si>
  <si>
    <t>Общество с ограниченной ответственностью «Охотхозяйство «Детчинское»</t>
  </si>
  <si>
    <t>Калужская региональная общественная организация общественно-государственного объединения «Всероссийское физкультурно-спортивное общество «Динамо»</t>
  </si>
  <si>
    <t>2022- 2023 г.</t>
  </si>
  <si>
    <t>2023 -2024 г.</t>
  </si>
  <si>
    <t>Общество с ограниченной ответственностью «Охотничье хозяйство «Желовь»:</t>
  </si>
  <si>
    <t>Сельскохозяйственный производственный кооператив «Рыбный»:</t>
  </si>
  <si>
    <t>Некоммерческое партнерство «Спортивно-охотничий клуб «Прогресс»</t>
  </si>
  <si>
    <t>Косуля европейская</t>
  </si>
  <si>
    <t>4.</t>
  </si>
  <si>
    <t>4.1</t>
  </si>
  <si>
    <t>4.2</t>
  </si>
  <si>
    <t>5</t>
  </si>
  <si>
    <t>5.3</t>
  </si>
  <si>
    <t>5.4</t>
  </si>
  <si>
    <t>5.5</t>
  </si>
  <si>
    <t>5.6.</t>
  </si>
  <si>
    <t>6</t>
  </si>
  <si>
    <t>7</t>
  </si>
  <si>
    <t>8</t>
  </si>
  <si>
    <t>8.4</t>
  </si>
  <si>
    <t>8.5</t>
  </si>
  <si>
    <t>8.6</t>
  </si>
  <si>
    <t>8.7</t>
  </si>
  <si>
    <t>9</t>
  </si>
  <si>
    <t>9.5</t>
  </si>
  <si>
    <t>10</t>
  </si>
  <si>
    <t>10.1</t>
  </si>
  <si>
    <t>11</t>
  </si>
  <si>
    <t>12</t>
  </si>
  <si>
    <t>13</t>
  </si>
  <si>
    <t>13.3</t>
  </si>
  <si>
    <t>13.4</t>
  </si>
  <si>
    <t>13.5</t>
  </si>
  <si>
    <t>13.6</t>
  </si>
  <si>
    <t>13.7</t>
  </si>
  <si>
    <t>13.8</t>
  </si>
  <si>
    <t>13.9</t>
  </si>
  <si>
    <t>13.10</t>
  </si>
  <si>
    <t>14</t>
  </si>
  <si>
    <t>14.5</t>
  </si>
  <si>
    <t>15</t>
  </si>
  <si>
    <t>15.2</t>
  </si>
  <si>
    <t>15.3</t>
  </si>
  <si>
    <t>15.4</t>
  </si>
  <si>
    <t>15.5</t>
  </si>
  <si>
    <t>16</t>
  </si>
  <si>
    <t>16.1</t>
  </si>
  <si>
    <t>17</t>
  </si>
  <si>
    <t>17.2</t>
  </si>
  <si>
    <t>17.3</t>
  </si>
  <si>
    <t>17.4</t>
  </si>
  <si>
    <t>17.5</t>
  </si>
  <si>
    <t>17.6</t>
  </si>
  <si>
    <t>20</t>
  </si>
  <si>
    <t>21</t>
  </si>
  <si>
    <t>21.4</t>
  </si>
  <si>
    <t>22</t>
  </si>
  <si>
    <t>22.3</t>
  </si>
  <si>
    <t>22.6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</si>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</sst>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Fill="1"/>
    <xf numFmtId="1" fontId="3" fillId="0" borderId="0" xfId="0" applyNumberFormat="1" applyFont="1" applyFill="1"/>
    <xf numFmtId="0" fontId="1" fillId="0" borderId="0" xfId="0" applyFont="1" applyFill="1"/>
    <xf numFmtId="0" fontId="0" fillId="0" borderId="0" xfId="0" applyFill="1"/>
    <xf numFmtId="1" fontId="1" fillId="0" borderId="0" xfId="0" applyNumberFormat="1" applyFont="1" applyFill="1"/>
    <xf numFmtId="0" fontId="4" fillId="0" borderId="0" xfId="0" applyFont="1" applyFill="1"/>
    <xf numFmtId="1" fontId="5" fillId="0" borderId="8" xfId="0" applyNumberFormat="1" applyFont="1" applyFill="1" applyBorder="1"/>
    <xf numFmtId="1" fontId="5" fillId="0" borderId="3" xfId="0" applyNumberFormat="1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/>
    <xf numFmtId="1" fontId="0" fillId="0" borderId="0" xfId="0" applyNumberFormat="1" applyFill="1"/>
    <xf numFmtId="0" fontId="5" fillId="0" borderId="0" xfId="0" applyFont="1" applyFill="1"/>
    <xf numFmtId="0" fontId="1" fillId="0" borderId="0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/>
    </xf>
    <xf numFmtId="0" fontId="1" fillId="0" borderId="7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132</xdr:row>
      <xdr:rowOff>19050</xdr:rowOff>
    </xdr:from>
    <xdr:to>
      <xdr:col>10</xdr:col>
      <xdr:colOff>95250</xdr:colOff>
      <xdr:row>136</xdr:row>
      <xdr:rowOff>47625</xdr:rowOff>
    </xdr:to>
    <xdr:sp macro="" textlink="">
      <xdr:nvSpPr>
        <xdr:cNvPr id="2" name="TextBox 1"/>
        <xdr:cNvSpPr txBox="1"/>
      </xdr:nvSpPr>
      <xdr:spPr>
        <a:xfrm>
          <a:off x="457199" y="55987950"/>
          <a:ext cx="7029451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И.о. министра природных ресурсов</a:t>
          </a:r>
        </a:p>
        <a:p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и экологии Калужской области </a:t>
          </a:r>
          <a:r>
            <a:rPr lang="ru-RU" sz="1000" b="0">
              <a:latin typeface="Times New Roman" panose="02020603050405020304" pitchFamily="18" charset="0"/>
              <a:cs typeface="Times New Roman" panose="02020603050405020304" pitchFamily="18" charset="0"/>
            </a:rPr>
            <a:t>   ______________________ </a:t>
          </a:r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Н.О. Артамонова "15" июня 2023 г.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6"/>
  <sheetViews>
    <sheetView tabSelected="1" zoomScaleNormal="100" workbookViewId="0">
      <selection activeCell="T3" sqref="T3"/>
    </sheetView>
  </sheetViews>
  <sheetFormatPr defaultRowHeight="15" x14ac:dyDescent="0.25"/>
  <cols>
    <col min="1" max="1" width="4.28515625" style="4" customWidth="1"/>
    <col min="2" max="2" width="36.140625" style="4" customWidth="1"/>
    <col min="3" max="3" width="11.5703125" style="4" customWidth="1"/>
    <col min="4" max="5" width="9.140625" style="22" customWidth="1"/>
    <col min="6" max="6" width="12" style="4" customWidth="1"/>
    <col min="7" max="7" width="9.140625" style="4" customWidth="1"/>
    <col min="8" max="8" width="6.7109375" style="4" customWidth="1"/>
    <col min="9" max="9" width="5.5703125" style="4" customWidth="1"/>
    <col min="10" max="10" width="7.140625" style="4" customWidth="1"/>
    <col min="11" max="11" width="9.140625" style="4" customWidth="1"/>
    <col min="12" max="12" width="3.85546875" style="4" customWidth="1"/>
    <col min="13" max="13" width="9.5703125" style="34" customWidth="1"/>
    <col min="14" max="14" width="6.42578125" style="34" customWidth="1"/>
    <col min="15" max="15" width="9.140625" style="4" customWidth="1"/>
    <col min="16" max="16" width="8" style="4" customWidth="1"/>
    <col min="17" max="17" width="9.140625" style="4" customWidth="1"/>
    <col min="18" max="18" width="3.85546875" style="4" customWidth="1"/>
    <col min="19" max="19" width="9.140625" style="4" customWidth="1"/>
    <col min="20" max="20" width="6.7109375" style="4" customWidth="1"/>
    <col min="21" max="21" width="9.140625" style="4" customWidth="1"/>
    <col min="22" max="22" width="8.42578125" style="4" customWidth="1"/>
    <col min="23" max="23" width="7.5703125" style="4" customWidth="1"/>
    <col min="24" max="24" width="8.140625" style="4" customWidth="1"/>
    <col min="25" max="25" width="8.7109375" style="4" customWidth="1"/>
    <col min="26" max="26" width="5.28515625" style="4" customWidth="1"/>
    <col min="27" max="27" width="7.28515625" style="4" customWidth="1"/>
    <col min="28" max="28" width="9.140625" style="4" customWidth="1"/>
    <col min="29" max="29" width="3.85546875" style="4" customWidth="1"/>
    <col min="30" max="30" width="9.5703125" style="4" customWidth="1"/>
    <col min="31" max="31" width="12.28515625" style="4" customWidth="1"/>
    <col min="32" max="33" width="9.140625" style="4" customWidth="1"/>
    <col min="34" max="16384" width="9.140625" style="4"/>
  </cols>
  <sheetData>
    <row r="1" spans="1:31" ht="15" customHeight="1" x14ac:dyDescent="0.25">
      <c r="A1" s="1"/>
      <c r="B1" s="23" t="s">
        <v>25</v>
      </c>
      <c r="C1" s="1"/>
      <c r="D1" s="2"/>
      <c r="E1" s="2"/>
      <c r="F1" s="1"/>
      <c r="G1" s="1"/>
      <c r="H1" s="1"/>
      <c r="I1" s="1"/>
      <c r="J1" s="1"/>
      <c r="K1" s="1"/>
      <c r="L1" s="1"/>
      <c r="M1" s="37"/>
      <c r="N1" s="37"/>
      <c r="O1" s="3"/>
      <c r="P1" s="1"/>
      <c r="Q1" s="1"/>
      <c r="R1" s="1"/>
      <c r="S1" s="1"/>
      <c r="T1" s="1"/>
      <c r="U1" s="1"/>
      <c r="V1" s="68"/>
      <c r="W1" s="69"/>
      <c r="X1" s="69"/>
      <c r="Y1" s="69"/>
      <c r="Z1" s="69"/>
      <c r="AA1" s="69"/>
      <c r="AB1" s="69"/>
      <c r="AC1" s="69"/>
      <c r="AD1" s="69"/>
      <c r="AE1" s="69"/>
    </row>
    <row r="2" spans="1:31" x14ac:dyDescent="0.25">
      <c r="A2" s="1"/>
      <c r="B2" s="1"/>
      <c r="C2" s="1"/>
      <c r="D2" s="2"/>
      <c r="E2" s="2"/>
      <c r="F2" s="1"/>
      <c r="G2" s="1"/>
      <c r="H2" s="1"/>
      <c r="I2" s="1"/>
      <c r="J2" s="1"/>
      <c r="K2" s="1"/>
      <c r="L2" s="1"/>
      <c r="M2" s="37"/>
      <c r="N2" s="37"/>
      <c r="O2" s="1"/>
      <c r="P2" s="1"/>
      <c r="Q2" s="1"/>
      <c r="R2" s="1"/>
      <c r="S2" s="1"/>
      <c r="T2" s="1"/>
      <c r="U2" s="1"/>
      <c r="V2" s="69"/>
      <c r="W2" s="69"/>
      <c r="X2" s="69"/>
      <c r="Y2" s="69"/>
      <c r="Z2" s="69"/>
      <c r="AA2" s="69"/>
      <c r="AB2" s="69"/>
      <c r="AC2" s="69"/>
      <c r="AD2" s="69"/>
      <c r="AE2" s="69"/>
    </row>
    <row r="3" spans="1:31" ht="16.5" x14ac:dyDescent="0.25">
      <c r="A3" s="6" t="s">
        <v>21</v>
      </c>
      <c r="B3" s="1"/>
      <c r="C3" s="1"/>
      <c r="D3" s="7" t="s">
        <v>22</v>
      </c>
      <c r="E3" s="7"/>
      <c r="F3" s="1"/>
      <c r="G3" s="1"/>
      <c r="H3" s="1"/>
      <c r="I3" s="1"/>
      <c r="J3" s="1"/>
      <c r="K3" s="1"/>
      <c r="L3" s="1"/>
      <c r="M3" s="37"/>
      <c r="N3" s="37"/>
      <c r="O3" s="1"/>
      <c r="P3" s="1"/>
      <c r="Q3" s="1"/>
      <c r="R3" s="1"/>
      <c r="S3" s="1"/>
      <c r="T3" s="1"/>
      <c r="U3" s="1"/>
      <c r="V3" s="69"/>
      <c r="W3" s="69"/>
      <c r="X3" s="69"/>
      <c r="Y3" s="69"/>
      <c r="Z3" s="69"/>
      <c r="AA3" s="69"/>
      <c r="AB3" s="69"/>
      <c r="AC3" s="69"/>
      <c r="AD3" s="69"/>
      <c r="AE3" s="69"/>
    </row>
    <row r="4" spans="1:31" ht="16.5" x14ac:dyDescent="0.25">
      <c r="A4" s="6" t="s">
        <v>26</v>
      </c>
      <c r="B4" s="1"/>
      <c r="C4" s="1"/>
      <c r="D4" s="8" t="s">
        <v>214</v>
      </c>
      <c r="E4" s="8"/>
      <c r="F4" s="1"/>
      <c r="G4" s="1"/>
      <c r="H4" s="1"/>
      <c r="I4" s="1"/>
      <c r="J4" s="1"/>
      <c r="K4" s="1"/>
      <c r="L4" s="1"/>
      <c r="M4" s="37"/>
      <c r="N4" s="3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6.5" x14ac:dyDescent="0.25">
      <c r="A5" s="6" t="s">
        <v>119</v>
      </c>
      <c r="B5" s="6"/>
    </row>
    <row r="6" spans="1:31" ht="207.75" customHeight="1" x14ac:dyDescent="0.25">
      <c r="A6" s="50" t="s">
        <v>3</v>
      </c>
      <c r="B6" s="50" t="s">
        <v>0</v>
      </c>
      <c r="C6" s="50" t="s">
        <v>120</v>
      </c>
      <c r="D6" s="55" t="s">
        <v>1</v>
      </c>
      <c r="E6" s="55"/>
      <c r="F6" s="50" t="s">
        <v>121</v>
      </c>
      <c r="G6" s="58" t="s">
        <v>2</v>
      </c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60"/>
      <c r="V6" s="71" t="s">
        <v>18</v>
      </c>
      <c r="W6" s="71"/>
      <c r="X6" s="71"/>
      <c r="Y6" s="71"/>
      <c r="Z6" s="71"/>
      <c r="AA6" s="71"/>
      <c r="AB6" s="71"/>
      <c r="AC6" s="71"/>
      <c r="AD6" s="71"/>
      <c r="AE6" s="71"/>
    </row>
    <row r="7" spans="1:31" ht="60" customHeight="1" x14ac:dyDescent="0.25">
      <c r="A7" s="53"/>
      <c r="B7" s="51"/>
      <c r="C7" s="51"/>
      <c r="D7" s="47" t="s">
        <v>209</v>
      </c>
      <c r="E7" s="47" t="s">
        <v>210</v>
      </c>
      <c r="F7" s="51"/>
      <c r="G7" s="61" t="s">
        <v>4</v>
      </c>
      <c r="H7" s="59"/>
      <c r="I7" s="59"/>
      <c r="J7" s="59"/>
      <c r="K7" s="59"/>
      <c r="L7" s="59"/>
      <c r="M7" s="59"/>
      <c r="N7" s="60"/>
      <c r="O7" s="61" t="s">
        <v>5</v>
      </c>
      <c r="P7" s="59"/>
      <c r="Q7" s="59"/>
      <c r="R7" s="59"/>
      <c r="S7" s="59"/>
      <c r="T7" s="59"/>
      <c r="U7" s="60"/>
      <c r="V7" s="70" t="s">
        <v>24</v>
      </c>
      <c r="W7" s="72"/>
      <c r="X7" s="70" t="s">
        <v>23</v>
      </c>
      <c r="Y7" s="70"/>
      <c r="Z7" s="70"/>
      <c r="AA7" s="70"/>
      <c r="AB7" s="70"/>
      <c r="AC7" s="70"/>
      <c r="AD7" s="70"/>
      <c r="AE7" s="70"/>
    </row>
    <row r="8" spans="1:31" ht="15" customHeight="1" x14ac:dyDescent="0.25">
      <c r="A8" s="53"/>
      <c r="B8" s="51"/>
      <c r="C8" s="51"/>
      <c r="D8" s="48"/>
      <c r="E8" s="56"/>
      <c r="F8" s="51"/>
      <c r="G8" s="62" t="s">
        <v>6</v>
      </c>
      <c r="H8" s="50" t="s">
        <v>7</v>
      </c>
      <c r="I8" s="63" t="s">
        <v>8</v>
      </c>
      <c r="J8" s="61" t="s">
        <v>9</v>
      </c>
      <c r="K8" s="59"/>
      <c r="L8" s="59"/>
      <c r="M8" s="59"/>
      <c r="N8" s="60"/>
      <c r="O8" s="62" t="s">
        <v>6</v>
      </c>
      <c r="P8" s="61" t="s">
        <v>16</v>
      </c>
      <c r="Q8" s="59"/>
      <c r="R8" s="59"/>
      <c r="S8" s="59"/>
      <c r="T8" s="60"/>
      <c r="U8" s="50" t="s">
        <v>17</v>
      </c>
      <c r="V8" s="70" t="s">
        <v>6</v>
      </c>
      <c r="W8" s="70" t="s">
        <v>7</v>
      </c>
      <c r="X8" s="70" t="s">
        <v>6</v>
      </c>
      <c r="Y8" s="70" t="s">
        <v>7</v>
      </c>
      <c r="Z8" s="73" t="s">
        <v>20</v>
      </c>
      <c r="AA8" s="70" t="s">
        <v>16</v>
      </c>
      <c r="AB8" s="70"/>
      <c r="AC8" s="70"/>
      <c r="AD8" s="70"/>
      <c r="AE8" s="70"/>
    </row>
    <row r="9" spans="1:31" ht="40.5" customHeight="1" x14ac:dyDescent="0.25">
      <c r="A9" s="53"/>
      <c r="B9" s="51"/>
      <c r="C9" s="51"/>
      <c r="D9" s="48"/>
      <c r="E9" s="56"/>
      <c r="F9" s="51"/>
      <c r="G9" s="51"/>
      <c r="H9" s="51"/>
      <c r="I9" s="64"/>
      <c r="J9" s="58" t="s">
        <v>10</v>
      </c>
      <c r="K9" s="59"/>
      <c r="L9" s="59"/>
      <c r="M9" s="60"/>
      <c r="N9" s="50" t="s">
        <v>15</v>
      </c>
      <c r="O9" s="51"/>
      <c r="P9" s="58" t="s">
        <v>10</v>
      </c>
      <c r="Q9" s="66"/>
      <c r="R9" s="66"/>
      <c r="S9" s="67"/>
      <c r="T9" s="50" t="s">
        <v>15</v>
      </c>
      <c r="U9" s="51"/>
      <c r="V9" s="55"/>
      <c r="W9" s="55"/>
      <c r="X9" s="55"/>
      <c r="Y9" s="55"/>
      <c r="Z9" s="74"/>
      <c r="AA9" s="70" t="s">
        <v>10</v>
      </c>
      <c r="AB9" s="70"/>
      <c r="AC9" s="70"/>
      <c r="AD9" s="70"/>
      <c r="AE9" s="70" t="s">
        <v>19</v>
      </c>
    </row>
    <row r="10" spans="1:31" ht="69" customHeight="1" x14ac:dyDescent="0.25">
      <c r="A10" s="54"/>
      <c r="B10" s="52"/>
      <c r="C10" s="52"/>
      <c r="D10" s="49"/>
      <c r="E10" s="57"/>
      <c r="F10" s="52"/>
      <c r="G10" s="52"/>
      <c r="H10" s="52"/>
      <c r="I10" s="65"/>
      <c r="J10" s="28" t="s">
        <v>11</v>
      </c>
      <c r="K10" s="28" t="s">
        <v>12</v>
      </c>
      <c r="L10" s="31" t="s">
        <v>13</v>
      </c>
      <c r="M10" s="28" t="s">
        <v>14</v>
      </c>
      <c r="N10" s="52"/>
      <c r="O10" s="52"/>
      <c r="P10" s="28" t="s">
        <v>11</v>
      </c>
      <c r="Q10" s="28" t="s">
        <v>12</v>
      </c>
      <c r="R10" s="31" t="s">
        <v>13</v>
      </c>
      <c r="S10" s="28" t="s">
        <v>14</v>
      </c>
      <c r="T10" s="54"/>
      <c r="U10" s="52"/>
      <c r="V10" s="55"/>
      <c r="W10" s="55"/>
      <c r="X10" s="55"/>
      <c r="Y10" s="55"/>
      <c r="Z10" s="74"/>
      <c r="AA10" s="28" t="s">
        <v>11</v>
      </c>
      <c r="AB10" s="28" t="s">
        <v>12</v>
      </c>
      <c r="AC10" s="31" t="s">
        <v>13</v>
      </c>
      <c r="AD10" s="28" t="s">
        <v>14</v>
      </c>
      <c r="AE10" s="55"/>
    </row>
    <row r="11" spans="1:31" ht="15" customHeight="1" x14ac:dyDescent="0.25">
      <c r="A11" s="32">
        <v>1</v>
      </c>
      <c r="B11" s="32">
        <v>2</v>
      </c>
      <c r="C11" s="32">
        <v>3</v>
      </c>
      <c r="D11" s="33">
        <v>4</v>
      </c>
      <c r="E11" s="33">
        <v>5</v>
      </c>
      <c r="F11" s="32">
        <v>6</v>
      </c>
      <c r="G11" s="32">
        <v>7</v>
      </c>
      <c r="H11" s="32">
        <v>8</v>
      </c>
      <c r="I11" s="32">
        <v>9</v>
      </c>
      <c r="J11" s="32">
        <v>10</v>
      </c>
      <c r="K11" s="32">
        <v>11</v>
      </c>
      <c r="L11" s="32">
        <v>12</v>
      </c>
      <c r="M11" s="32">
        <v>13</v>
      </c>
      <c r="N11" s="32">
        <v>14</v>
      </c>
      <c r="O11" s="32">
        <v>15</v>
      </c>
      <c r="P11" s="32">
        <v>16</v>
      </c>
      <c r="Q11" s="32">
        <v>17</v>
      </c>
      <c r="R11" s="32">
        <v>18</v>
      </c>
      <c r="S11" s="32">
        <v>19</v>
      </c>
      <c r="T11" s="32">
        <v>20</v>
      </c>
      <c r="U11" s="32">
        <v>21</v>
      </c>
      <c r="V11" s="32">
        <v>22</v>
      </c>
      <c r="W11" s="32">
        <v>23</v>
      </c>
      <c r="X11" s="32">
        <v>24</v>
      </c>
      <c r="Y11" s="32">
        <v>25</v>
      </c>
      <c r="Z11" s="32">
        <v>26</v>
      </c>
      <c r="AA11" s="32">
        <v>27</v>
      </c>
      <c r="AB11" s="32">
        <v>28</v>
      </c>
      <c r="AC11" s="32">
        <v>29</v>
      </c>
      <c r="AD11" s="32">
        <v>30</v>
      </c>
      <c r="AE11" s="32">
        <v>31</v>
      </c>
    </row>
    <row r="12" spans="1:31" x14ac:dyDescent="0.25">
      <c r="A12" s="12" t="s">
        <v>27</v>
      </c>
      <c r="B12" s="13" t="s">
        <v>28</v>
      </c>
      <c r="C12" s="10"/>
      <c r="D12" s="11"/>
      <c r="E12" s="11"/>
      <c r="F12" s="10"/>
      <c r="G12" s="11"/>
      <c r="H12" s="10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36"/>
      <c r="W12" s="36"/>
      <c r="X12" s="36"/>
      <c r="Y12" s="11"/>
      <c r="Z12" s="11"/>
      <c r="AA12" s="11"/>
      <c r="AB12" s="11"/>
      <c r="AC12" s="11"/>
      <c r="AD12" s="11"/>
      <c r="AE12" s="35"/>
    </row>
    <row r="13" spans="1:31" ht="76.5" x14ac:dyDescent="0.25">
      <c r="A13" s="26" t="s">
        <v>29</v>
      </c>
      <c r="B13" s="14" t="s">
        <v>124</v>
      </c>
      <c r="C13" s="9">
        <v>53.487000000000002</v>
      </c>
      <c r="D13" s="11">
        <v>172</v>
      </c>
      <c r="E13" s="11">
        <v>559</v>
      </c>
      <c r="F13" s="10">
        <f>E13/C13</f>
        <v>10.451137659618224</v>
      </c>
      <c r="G13" s="11">
        <v>12</v>
      </c>
      <c r="H13" s="10">
        <f>G13*100/D13</f>
        <v>6.9767441860465116</v>
      </c>
      <c r="I13" s="11"/>
      <c r="J13" s="11"/>
      <c r="K13" s="11"/>
      <c r="L13" s="11"/>
      <c r="M13" s="11"/>
      <c r="N13" s="11"/>
      <c r="O13" s="11">
        <v>11</v>
      </c>
      <c r="P13" s="11"/>
      <c r="Q13" s="11"/>
      <c r="R13" s="11"/>
      <c r="S13" s="11">
        <v>7</v>
      </c>
      <c r="T13" s="11">
        <v>4</v>
      </c>
      <c r="U13" s="11">
        <f>O13*100/G13</f>
        <v>91.666666666666671</v>
      </c>
      <c r="V13" s="11">
        <v>100.62</v>
      </c>
      <c r="W13" s="11">
        <f>V13*100/E13</f>
        <v>18</v>
      </c>
      <c r="X13" s="11">
        <v>15</v>
      </c>
      <c r="Y13" s="10">
        <f>X13*100/E13</f>
        <v>2.6833631484794274</v>
      </c>
      <c r="Z13" s="11"/>
      <c r="AA13" s="11"/>
      <c r="AB13" s="11"/>
      <c r="AC13" s="11"/>
      <c r="AD13" s="11"/>
      <c r="AE13" s="35"/>
    </row>
    <row r="14" spans="1:31" ht="25.5" x14ac:dyDescent="0.25">
      <c r="A14" s="26" t="s">
        <v>30</v>
      </c>
      <c r="B14" s="14" t="s">
        <v>125</v>
      </c>
      <c r="C14" s="9">
        <v>19.217099999999999</v>
      </c>
      <c r="D14" s="11">
        <v>11</v>
      </c>
      <c r="E14" s="11">
        <v>44</v>
      </c>
      <c r="F14" s="10">
        <f t="shared" ref="F14:F77" si="0">E14/C14</f>
        <v>2.2896274672036885</v>
      </c>
      <c r="G14" s="11">
        <v>0</v>
      </c>
      <c r="H14" s="10">
        <f t="shared" ref="H14:H77" si="1">G14*100/D14</f>
        <v>0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>
        <v>3.52</v>
      </c>
      <c r="W14" s="11">
        <f t="shared" ref="W14:W77" si="2">V14*100/E14</f>
        <v>8</v>
      </c>
      <c r="X14" s="11">
        <v>3</v>
      </c>
      <c r="Y14" s="10">
        <f t="shared" ref="Y14:Y77" si="3">X14*100/E14</f>
        <v>6.8181818181818183</v>
      </c>
      <c r="Z14" s="11"/>
      <c r="AA14" s="11"/>
      <c r="AB14" s="11"/>
      <c r="AC14" s="11"/>
      <c r="AD14" s="11">
        <f>X14-AE14</f>
        <v>2</v>
      </c>
      <c r="AE14" s="35">
        <v>1</v>
      </c>
    </row>
    <row r="15" spans="1:31" x14ac:dyDescent="0.25">
      <c r="A15" s="12" t="s">
        <v>31</v>
      </c>
      <c r="B15" s="13" t="s">
        <v>32</v>
      </c>
      <c r="C15" s="10"/>
      <c r="D15" s="11"/>
      <c r="E15" s="11"/>
      <c r="F15" s="10"/>
      <c r="G15" s="11"/>
      <c r="H15" s="10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0"/>
      <c r="Z15" s="11"/>
      <c r="AA15" s="11"/>
      <c r="AB15" s="11"/>
      <c r="AC15" s="11"/>
      <c r="AD15" s="11"/>
      <c r="AE15" s="35"/>
    </row>
    <row r="16" spans="1:31" ht="25.5" x14ac:dyDescent="0.25">
      <c r="A16" s="26" t="s">
        <v>33</v>
      </c>
      <c r="B16" s="15" t="s">
        <v>126</v>
      </c>
      <c r="C16" s="10">
        <v>42.234999999999999</v>
      </c>
      <c r="D16" s="11">
        <v>101</v>
      </c>
      <c r="E16" s="11">
        <v>203</v>
      </c>
      <c r="F16" s="10">
        <f t="shared" si="0"/>
        <v>4.806440156268498</v>
      </c>
      <c r="G16" s="11">
        <v>7</v>
      </c>
      <c r="H16" s="10">
        <f t="shared" si="1"/>
        <v>6.9306930693069306</v>
      </c>
      <c r="I16" s="11"/>
      <c r="J16" s="11"/>
      <c r="K16" s="11"/>
      <c r="L16" s="11"/>
      <c r="M16" s="11">
        <v>4</v>
      </c>
      <c r="N16" s="11">
        <v>3</v>
      </c>
      <c r="O16" s="11">
        <v>7</v>
      </c>
      <c r="P16" s="11"/>
      <c r="Q16" s="11"/>
      <c r="R16" s="11"/>
      <c r="S16" s="11">
        <v>4</v>
      </c>
      <c r="T16" s="11">
        <v>3</v>
      </c>
      <c r="U16" s="11">
        <f t="shared" ref="U16:U77" si="4">O16*100/G16</f>
        <v>100</v>
      </c>
      <c r="V16" s="11">
        <v>24.36</v>
      </c>
      <c r="W16" s="11">
        <f t="shared" si="2"/>
        <v>12</v>
      </c>
      <c r="X16" s="11">
        <v>24</v>
      </c>
      <c r="Y16" s="10">
        <f t="shared" si="3"/>
        <v>11.822660098522167</v>
      </c>
      <c r="Z16" s="11"/>
      <c r="AA16" s="11"/>
      <c r="AB16" s="11"/>
      <c r="AC16" s="11"/>
      <c r="AD16" s="11">
        <f t="shared" ref="AD16:AD78" si="5">X16-AE16</f>
        <v>16</v>
      </c>
      <c r="AE16" s="30">
        <v>8</v>
      </c>
    </row>
    <row r="17" spans="1:31" ht="25.5" x14ac:dyDescent="0.25">
      <c r="A17" s="26" t="s">
        <v>34</v>
      </c>
      <c r="B17" s="15" t="s">
        <v>127</v>
      </c>
      <c r="C17" s="10">
        <v>34.085999999999999</v>
      </c>
      <c r="D17" s="11">
        <v>126</v>
      </c>
      <c r="E17" s="11">
        <v>111</v>
      </c>
      <c r="F17" s="10">
        <f t="shared" si="0"/>
        <v>3.2564689315261397</v>
      </c>
      <c r="G17" s="11">
        <v>8</v>
      </c>
      <c r="H17" s="10">
        <f t="shared" si="1"/>
        <v>6.3492063492063489</v>
      </c>
      <c r="I17" s="11"/>
      <c r="J17" s="11"/>
      <c r="K17" s="11"/>
      <c r="L17" s="11"/>
      <c r="M17" s="11"/>
      <c r="N17" s="11"/>
      <c r="O17" s="11">
        <v>7</v>
      </c>
      <c r="P17" s="11"/>
      <c r="Q17" s="11"/>
      <c r="R17" s="11"/>
      <c r="S17" s="11">
        <v>5</v>
      </c>
      <c r="T17" s="11">
        <v>2</v>
      </c>
      <c r="U17" s="11">
        <f t="shared" si="4"/>
        <v>87.5</v>
      </c>
      <c r="V17" s="11">
        <v>13.32</v>
      </c>
      <c r="W17" s="11">
        <f t="shared" si="2"/>
        <v>12</v>
      </c>
      <c r="X17" s="11">
        <v>13</v>
      </c>
      <c r="Y17" s="10">
        <f t="shared" si="3"/>
        <v>11.711711711711711</v>
      </c>
      <c r="Z17" s="11"/>
      <c r="AA17" s="11"/>
      <c r="AB17" s="11"/>
      <c r="AC17" s="11"/>
      <c r="AD17" s="11">
        <f t="shared" si="5"/>
        <v>13</v>
      </c>
      <c r="AE17" s="35"/>
    </row>
    <row r="18" spans="1:31" ht="63.75" x14ac:dyDescent="0.25">
      <c r="A18" s="26" t="s">
        <v>35</v>
      </c>
      <c r="B18" s="15" t="s">
        <v>128</v>
      </c>
      <c r="C18" s="10">
        <v>59.926000000000002</v>
      </c>
      <c r="D18" s="11">
        <v>427</v>
      </c>
      <c r="E18" s="11">
        <v>312</v>
      </c>
      <c r="F18" s="10">
        <f t="shared" si="0"/>
        <v>5.2064212528785498</v>
      </c>
      <c r="G18" s="11">
        <v>15</v>
      </c>
      <c r="H18" s="10">
        <f t="shared" si="1"/>
        <v>3.5128805620608898</v>
      </c>
      <c r="I18" s="11"/>
      <c r="J18" s="11"/>
      <c r="K18" s="11"/>
      <c r="L18" s="11"/>
      <c r="M18" s="11"/>
      <c r="N18" s="11"/>
      <c r="O18" s="11">
        <v>15</v>
      </c>
      <c r="P18" s="11"/>
      <c r="Q18" s="11"/>
      <c r="R18" s="11"/>
      <c r="S18" s="11">
        <v>9</v>
      </c>
      <c r="T18" s="11">
        <v>6</v>
      </c>
      <c r="U18" s="11">
        <f t="shared" si="4"/>
        <v>100</v>
      </c>
      <c r="V18" s="11">
        <v>37.44</v>
      </c>
      <c r="W18" s="11">
        <f t="shared" si="2"/>
        <v>12</v>
      </c>
      <c r="X18" s="11">
        <v>12</v>
      </c>
      <c r="Y18" s="10">
        <f t="shared" si="3"/>
        <v>3.8461538461538463</v>
      </c>
      <c r="Z18" s="11"/>
      <c r="AA18" s="11"/>
      <c r="AB18" s="11"/>
      <c r="AC18" s="11"/>
      <c r="AD18" s="11">
        <f t="shared" si="5"/>
        <v>12</v>
      </c>
      <c r="AE18" s="35"/>
    </row>
    <row r="19" spans="1:31" x14ac:dyDescent="0.25">
      <c r="A19" s="12" t="s">
        <v>36</v>
      </c>
      <c r="B19" s="13" t="s">
        <v>37</v>
      </c>
      <c r="C19" s="10"/>
      <c r="D19" s="11"/>
      <c r="E19" s="11"/>
      <c r="F19" s="10"/>
      <c r="G19" s="11"/>
      <c r="H19" s="10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0"/>
      <c r="Z19" s="11"/>
      <c r="AA19" s="11"/>
      <c r="AB19" s="11"/>
      <c r="AC19" s="11"/>
      <c r="AD19" s="11"/>
      <c r="AE19" s="35"/>
    </row>
    <row r="20" spans="1:31" ht="76.5" x14ac:dyDescent="0.25">
      <c r="A20" s="26" t="s">
        <v>38</v>
      </c>
      <c r="B20" s="14" t="s">
        <v>129</v>
      </c>
      <c r="C20" s="10">
        <v>42.842599999999997</v>
      </c>
      <c r="D20" s="11">
        <v>101</v>
      </c>
      <c r="E20" s="11">
        <v>69</v>
      </c>
      <c r="F20" s="10">
        <f t="shared" si="0"/>
        <v>1.6105465121164448</v>
      </c>
      <c r="G20" s="11">
        <v>5</v>
      </c>
      <c r="H20" s="10">
        <f t="shared" si="1"/>
        <v>4.9504950495049505</v>
      </c>
      <c r="I20" s="11"/>
      <c r="J20" s="11"/>
      <c r="K20" s="11"/>
      <c r="L20" s="11"/>
      <c r="M20" s="11"/>
      <c r="N20" s="11"/>
      <c r="O20" s="11">
        <v>3</v>
      </c>
      <c r="P20" s="11"/>
      <c r="Q20" s="11"/>
      <c r="R20" s="11"/>
      <c r="S20" s="11">
        <v>3</v>
      </c>
      <c r="T20" s="11"/>
      <c r="U20" s="11">
        <f t="shared" si="4"/>
        <v>60</v>
      </c>
      <c r="V20" s="11">
        <v>5.52</v>
      </c>
      <c r="W20" s="11">
        <f t="shared" si="2"/>
        <v>8</v>
      </c>
      <c r="X20" s="11">
        <v>5</v>
      </c>
      <c r="Y20" s="10">
        <f t="shared" si="3"/>
        <v>7.2463768115942031</v>
      </c>
      <c r="Z20" s="11"/>
      <c r="AA20" s="11"/>
      <c r="AB20" s="11"/>
      <c r="AC20" s="11"/>
      <c r="AD20" s="11">
        <f t="shared" si="5"/>
        <v>5</v>
      </c>
      <c r="AE20" s="35"/>
    </row>
    <row r="21" spans="1:31" x14ac:dyDescent="0.25">
      <c r="A21" s="12" t="s">
        <v>215</v>
      </c>
      <c r="B21" s="13" t="s">
        <v>40</v>
      </c>
      <c r="C21" s="10"/>
      <c r="D21" s="11"/>
      <c r="E21" s="11"/>
      <c r="F21" s="10"/>
      <c r="G21" s="11"/>
      <c r="H21" s="10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0"/>
      <c r="Z21" s="11"/>
      <c r="AA21" s="11"/>
      <c r="AB21" s="11"/>
      <c r="AC21" s="11"/>
      <c r="AD21" s="11"/>
      <c r="AE21" s="35"/>
    </row>
    <row r="22" spans="1:31" ht="25.5" x14ac:dyDescent="0.25">
      <c r="A22" s="26" t="s">
        <v>216</v>
      </c>
      <c r="B22" s="14" t="s">
        <v>116</v>
      </c>
      <c r="C22" s="11">
        <v>73.448700000000002</v>
      </c>
      <c r="D22" s="11">
        <v>189</v>
      </c>
      <c r="E22" s="11">
        <v>394</v>
      </c>
      <c r="F22" s="10">
        <f t="shared" si="0"/>
        <v>5.364288271950354</v>
      </c>
      <c r="G22" s="11">
        <v>8</v>
      </c>
      <c r="H22" s="10">
        <f t="shared" si="1"/>
        <v>4.2328042328042326</v>
      </c>
      <c r="I22" s="11"/>
      <c r="J22" s="11"/>
      <c r="K22" s="11"/>
      <c r="L22" s="11"/>
      <c r="M22" s="11"/>
      <c r="N22" s="11"/>
      <c r="O22" s="11">
        <v>0</v>
      </c>
      <c r="P22" s="11"/>
      <c r="Q22" s="11"/>
      <c r="R22" s="11"/>
      <c r="S22" s="11">
        <v>0</v>
      </c>
      <c r="T22" s="11">
        <v>0</v>
      </c>
      <c r="U22" s="11">
        <f t="shared" si="4"/>
        <v>0</v>
      </c>
      <c r="V22" s="11">
        <v>47.28</v>
      </c>
      <c r="W22" s="11">
        <f t="shared" si="2"/>
        <v>12</v>
      </c>
      <c r="X22" s="11">
        <v>47</v>
      </c>
      <c r="Y22" s="10">
        <f t="shared" si="3"/>
        <v>11.928934010152284</v>
      </c>
      <c r="Z22" s="11"/>
      <c r="AA22" s="11"/>
      <c r="AB22" s="11"/>
      <c r="AC22" s="11"/>
      <c r="AD22" s="11">
        <f t="shared" si="5"/>
        <v>32</v>
      </c>
      <c r="AE22" s="35">
        <v>15</v>
      </c>
    </row>
    <row r="23" spans="1:31" ht="25.5" x14ac:dyDescent="0.25">
      <c r="A23" s="26" t="s">
        <v>217</v>
      </c>
      <c r="B23" s="14" t="s">
        <v>213</v>
      </c>
      <c r="C23" s="10">
        <v>18.3</v>
      </c>
      <c r="D23" s="11">
        <v>0</v>
      </c>
      <c r="E23" s="11">
        <v>2</v>
      </c>
      <c r="F23" s="10">
        <f t="shared" si="0"/>
        <v>0.10928961748633879</v>
      </c>
      <c r="G23" s="11"/>
      <c r="H23" s="10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>
        <v>0.1</v>
      </c>
      <c r="W23" s="11">
        <f t="shared" si="2"/>
        <v>5</v>
      </c>
      <c r="X23" s="11">
        <v>0</v>
      </c>
      <c r="Y23" s="10">
        <f t="shared" si="3"/>
        <v>0</v>
      </c>
      <c r="Z23" s="11"/>
      <c r="AA23" s="11"/>
      <c r="AB23" s="11"/>
      <c r="AC23" s="11"/>
      <c r="AD23" s="11">
        <f t="shared" si="5"/>
        <v>0</v>
      </c>
      <c r="AE23" s="35"/>
    </row>
    <row r="24" spans="1:31" x14ac:dyDescent="0.25">
      <c r="A24" s="12" t="s">
        <v>218</v>
      </c>
      <c r="B24" s="13" t="s">
        <v>43</v>
      </c>
      <c r="C24" s="10"/>
      <c r="D24" s="11"/>
      <c r="E24" s="11"/>
      <c r="F24" s="10"/>
      <c r="G24" s="11"/>
      <c r="H24" s="10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35"/>
    </row>
    <row r="25" spans="1:31" ht="76.5" x14ac:dyDescent="0.25">
      <c r="A25" s="26" t="s">
        <v>41</v>
      </c>
      <c r="B25" s="14" t="s">
        <v>130</v>
      </c>
      <c r="C25" s="10">
        <v>50.249000000000002</v>
      </c>
      <c r="D25" s="11">
        <v>178</v>
      </c>
      <c r="E25" s="29">
        <v>140</v>
      </c>
      <c r="F25" s="10">
        <f t="shared" si="0"/>
        <v>2.7861250970168561</v>
      </c>
      <c r="G25" s="11">
        <v>7</v>
      </c>
      <c r="H25" s="10">
        <f t="shared" si="1"/>
        <v>3.9325842696629212</v>
      </c>
      <c r="I25" s="11"/>
      <c r="J25" s="11"/>
      <c r="K25" s="11"/>
      <c r="L25" s="11"/>
      <c r="M25" s="11"/>
      <c r="N25" s="11"/>
      <c r="O25" s="11">
        <v>7</v>
      </c>
      <c r="P25" s="11"/>
      <c r="Q25" s="11"/>
      <c r="R25" s="11"/>
      <c r="S25" s="11">
        <v>5</v>
      </c>
      <c r="T25" s="11">
        <v>2</v>
      </c>
      <c r="U25" s="11">
        <f t="shared" si="4"/>
        <v>100</v>
      </c>
      <c r="V25" s="11">
        <v>11.2</v>
      </c>
      <c r="W25" s="11">
        <f t="shared" si="2"/>
        <v>8</v>
      </c>
      <c r="X25" s="11">
        <v>7</v>
      </c>
      <c r="Y25" s="10">
        <f t="shared" si="3"/>
        <v>5</v>
      </c>
      <c r="Z25" s="11"/>
      <c r="AA25" s="11"/>
      <c r="AB25" s="11"/>
      <c r="AC25" s="11"/>
      <c r="AD25" s="11">
        <f t="shared" si="5"/>
        <v>7</v>
      </c>
      <c r="AE25" s="35"/>
    </row>
    <row r="26" spans="1:31" ht="25.5" x14ac:dyDescent="0.25">
      <c r="A26" s="26" t="s">
        <v>42</v>
      </c>
      <c r="B26" s="14" t="s">
        <v>212</v>
      </c>
      <c r="C26" s="10">
        <v>13.247999999999999</v>
      </c>
      <c r="D26" s="11"/>
      <c r="E26" s="29"/>
      <c r="F26" s="10">
        <f t="shared" si="0"/>
        <v>0</v>
      </c>
      <c r="G26" s="11"/>
      <c r="H26" s="10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0"/>
      <c r="Z26" s="11"/>
      <c r="AA26" s="11"/>
      <c r="AB26" s="11"/>
      <c r="AC26" s="11"/>
      <c r="AD26" s="11"/>
      <c r="AE26" s="35"/>
    </row>
    <row r="27" spans="1:31" ht="25.5" x14ac:dyDescent="0.25">
      <c r="A27" s="26" t="s">
        <v>219</v>
      </c>
      <c r="B27" s="39" t="s">
        <v>117</v>
      </c>
      <c r="C27" s="40">
        <v>4.3680000000000003</v>
      </c>
      <c r="D27" s="11"/>
      <c r="E27" s="29">
        <v>7</v>
      </c>
      <c r="F27" s="10">
        <f t="shared" si="0"/>
        <v>1.6025641025641024</v>
      </c>
      <c r="G27" s="11"/>
      <c r="H27" s="10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0"/>
      <c r="Z27" s="11"/>
      <c r="AA27" s="11"/>
      <c r="AB27" s="11"/>
      <c r="AC27" s="11"/>
      <c r="AD27" s="11"/>
      <c r="AE27" s="35"/>
    </row>
    <row r="28" spans="1:31" ht="25.5" x14ac:dyDescent="0.25">
      <c r="A28" s="26" t="s">
        <v>220</v>
      </c>
      <c r="B28" s="39" t="s">
        <v>117</v>
      </c>
      <c r="C28" s="40">
        <v>8.8800000000000008</v>
      </c>
      <c r="D28" s="11">
        <v>55</v>
      </c>
      <c r="E28" s="29">
        <v>23</v>
      </c>
      <c r="F28" s="10">
        <f t="shared" si="0"/>
        <v>2.5900900900900901</v>
      </c>
      <c r="G28" s="11">
        <v>1</v>
      </c>
      <c r="H28" s="10">
        <f t="shared" si="1"/>
        <v>1.8181818181818181</v>
      </c>
      <c r="I28" s="11"/>
      <c r="J28" s="11"/>
      <c r="K28" s="11"/>
      <c r="L28" s="11"/>
      <c r="M28" s="11"/>
      <c r="N28" s="11"/>
      <c r="O28" s="11">
        <v>1</v>
      </c>
      <c r="P28" s="11"/>
      <c r="Q28" s="11"/>
      <c r="R28" s="11"/>
      <c r="S28" s="11"/>
      <c r="T28" s="11">
        <v>1</v>
      </c>
      <c r="U28" s="11">
        <f t="shared" si="4"/>
        <v>100</v>
      </c>
      <c r="V28" s="11">
        <v>1.84</v>
      </c>
      <c r="W28" s="11">
        <f t="shared" si="2"/>
        <v>8</v>
      </c>
      <c r="X28" s="11">
        <v>1</v>
      </c>
      <c r="Y28" s="10">
        <f t="shared" si="3"/>
        <v>4.3478260869565215</v>
      </c>
      <c r="Z28" s="11"/>
      <c r="AA28" s="11"/>
      <c r="AB28" s="11"/>
      <c r="AC28" s="11"/>
      <c r="AD28" s="11">
        <f t="shared" si="5"/>
        <v>1</v>
      </c>
      <c r="AE28" s="35"/>
    </row>
    <row r="29" spans="1:31" ht="51" x14ac:dyDescent="0.25">
      <c r="A29" s="26" t="s">
        <v>221</v>
      </c>
      <c r="B29" s="14" t="s">
        <v>131</v>
      </c>
      <c r="C29" s="10">
        <v>31.93</v>
      </c>
      <c r="D29" s="11">
        <v>227</v>
      </c>
      <c r="E29" s="29">
        <v>244</v>
      </c>
      <c r="F29" s="10">
        <f t="shared" si="0"/>
        <v>7.6417162543062949</v>
      </c>
      <c r="G29" s="11">
        <v>5</v>
      </c>
      <c r="H29" s="10">
        <f t="shared" si="1"/>
        <v>2.2026431718061672</v>
      </c>
      <c r="I29" s="11"/>
      <c r="J29" s="11"/>
      <c r="K29" s="11"/>
      <c r="L29" s="11"/>
      <c r="M29" s="11"/>
      <c r="N29" s="11"/>
      <c r="O29" s="11">
        <v>3</v>
      </c>
      <c r="P29" s="11"/>
      <c r="Q29" s="11"/>
      <c r="R29" s="11"/>
      <c r="S29" s="11">
        <v>3</v>
      </c>
      <c r="T29" s="11"/>
      <c r="U29" s="11">
        <f t="shared" si="4"/>
        <v>60</v>
      </c>
      <c r="V29" s="11">
        <v>36.6</v>
      </c>
      <c r="W29" s="11">
        <f t="shared" si="2"/>
        <v>15</v>
      </c>
      <c r="X29" s="11">
        <v>5</v>
      </c>
      <c r="Y29" s="10">
        <f t="shared" si="3"/>
        <v>2.0491803278688523</v>
      </c>
      <c r="Z29" s="11"/>
      <c r="AA29" s="11"/>
      <c r="AB29" s="11"/>
      <c r="AC29" s="11"/>
      <c r="AD29" s="11">
        <f t="shared" si="5"/>
        <v>5</v>
      </c>
      <c r="AE29" s="35"/>
    </row>
    <row r="30" spans="1:31" ht="25.5" x14ac:dyDescent="0.25">
      <c r="A30" s="26" t="s">
        <v>222</v>
      </c>
      <c r="B30" s="14" t="s">
        <v>122</v>
      </c>
      <c r="C30" s="10">
        <v>32.115000000000002</v>
      </c>
      <c r="D30" s="11">
        <v>40</v>
      </c>
      <c r="E30" s="29">
        <v>55</v>
      </c>
      <c r="F30" s="10">
        <f t="shared" si="0"/>
        <v>1.712595360423478</v>
      </c>
      <c r="G30" s="11">
        <v>2</v>
      </c>
      <c r="H30" s="10">
        <f t="shared" si="1"/>
        <v>5</v>
      </c>
      <c r="I30" s="11"/>
      <c r="J30" s="11"/>
      <c r="K30" s="11"/>
      <c r="L30" s="11"/>
      <c r="M30" s="11">
        <v>1</v>
      </c>
      <c r="N30" s="11">
        <v>1</v>
      </c>
      <c r="O30" s="11">
        <v>2</v>
      </c>
      <c r="P30" s="11"/>
      <c r="Q30" s="11"/>
      <c r="R30" s="11"/>
      <c r="S30" s="11">
        <v>1</v>
      </c>
      <c r="T30" s="11">
        <v>1</v>
      </c>
      <c r="U30" s="11">
        <f t="shared" si="4"/>
        <v>100</v>
      </c>
      <c r="V30" s="11">
        <v>4.4000000000000004</v>
      </c>
      <c r="W30" s="11">
        <f t="shared" si="2"/>
        <v>8.0000000000000018</v>
      </c>
      <c r="X30" s="11">
        <v>4</v>
      </c>
      <c r="Y30" s="10">
        <f t="shared" si="3"/>
        <v>7.2727272727272725</v>
      </c>
      <c r="Z30" s="11"/>
      <c r="AA30" s="11"/>
      <c r="AB30" s="11"/>
      <c r="AC30" s="11"/>
      <c r="AD30" s="11">
        <f t="shared" si="5"/>
        <v>2</v>
      </c>
      <c r="AE30" s="35">
        <v>2</v>
      </c>
    </row>
    <row r="31" spans="1:31" x14ac:dyDescent="0.25">
      <c r="A31" s="12" t="s">
        <v>223</v>
      </c>
      <c r="B31" s="13" t="s">
        <v>47</v>
      </c>
      <c r="C31" s="10"/>
      <c r="D31" s="11"/>
      <c r="E31" s="29"/>
      <c r="F31" s="10"/>
      <c r="G31" s="11"/>
      <c r="H31" s="10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0"/>
      <c r="Z31" s="11"/>
      <c r="AA31" s="11"/>
      <c r="AB31" s="11"/>
      <c r="AC31" s="11"/>
      <c r="AD31" s="11"/>
      <c r="AE31" s="35"/>
    </row>
    <row r="32" spans="1:31" ht="25.5" x14ac:dyDescent="0.25">
      <c r="A32" s="26" t="s">
        <v>44</v>
      </c>
      <c r="B32" s="14" t="s">
        <v>132</v>
      </c>
      <c r="C32" s="10">
        <v>25.055</v>
      </c>
      <c r="D32" s="11">
        <v>154</v>
      </c>
      <c r="E32" s="29">
        <v>230</v>
      </c>
      <c r="F32" s="10">
        <f t="shared" si="0"/>
        <v>9.1798044302534425</v>
      </c>
      <c r="G32" s="11">
        <v>10</v>
      </c>
      <c r="H32" s="10">
        <f t="shared" si="1"/>
        <v>6.4935064935064934</v>
      </c>
      <c r="I32" s="11"/>
      <c r="J32" s="11"/>
      <c r="K32" s="11"/>
      <c r="L32" s="11"/>
      <c r="M32" s="11"/>
      <c r="N32" s="11"/>
      <c r="O32" s="11">
        <v>4</v>
      </c>
      <c r="P32" s="11"/>
      <c r="Q32" s="11"/>
      <c r="R32" s="11"/>
      <c r="S32" s="11">
        <v>2</v>
      </c>
      <c r="T32" s="11">
        <v>2</v>
      </c>
      <c r="U32" s="11">
        <f t="shared" si="4"/>
        <v>40</v>
      </c>
      <c r="V32" s="11">
        <v>41.4</v>
      </c>
      <c r="W32" s="11">
        <f t="shared" si="2"/>
        <v>18</v>
      </c>
      <c r="X32" s="11">
        <v>20</v>
      </c>
      <c r="Y32" s="10">
        <f t="shared" si="3"/>
        <v>8.695652173913043</v>
      </c>
      <c r="Z32" s="11"/>
      <c r="AA32" s="11"/>
      <c r="AB32" s="11"/>
      <c r="AC32" s="11"/>
      <c r="AD32" s="11">
        <f t="shared" si="5"/>
        <v>20</v>
      </c>
      <c r="AE32" s="35"/>
    </row>
    <row r="33" spans="1:31" ht="76.5" x14ac:dyDescent="0.25">
      <c r="A33" s="26" t="s">
        <v>45</v>
      </c>
      <c r="B33" s="14" t="s">
        <v>133</v>
      </c>
      <c r="C33" s="10">
        <v>59.936199999999999</v>
      </c>
      <c r="D33" s="11">
        <v>191</v>
      </c>
      <c r="E33" s="29">
        <v>305</v>
      </c>
      <c r="F33" s="10">
        <f t="shared" si="0"/>
        <v>5.0887443648412809</v>
      </c>
      <c r="G33" s="11">
        <v>13</v>
      </c>
      <c r="H33" s="10">
        <f t="shared" si="1"/>
        <v>6.8062827225130889</v>
      </c>
      <c r="I33" s="11"/>
      <c r="J33" s="11"/>
      <c r="K33" s="11"/>
      <c r="L33" s="11"/>
      <c r="M33" s="11"/>
      <c r="N33" s="11"/>
      <c r="O33" s="11">
        <v>12</v>
      </c>
      <c r="P33" s="11"/>
      <c r="Q33" s="11"/>
      <c r="R33" s="11"/>
      <c r="S33" s="11">
        <v>8</v>
      </c>
      <c r="T33" s="11">
        <v>4</v>
      </c>
      <c r="U33" s="11">
        <f t="shared" si="4"/>
        <v>92.307692307692307</v>
      </c>
      <c r="V33" s="11">
        <v>36.599999999999994</v>
      </c>
      <c r="W33" s="11">
        <f t="shared" si="2"/>
        <v>11.999999999999998</v>
      </c>
      <c r="X33" s="11">
        <v>36</v>
      </c>
      <c r="Y33" s="10">
        <f t="shared" si="3"/>
        <v>11.803278688524591</v>
      </c>
      <c r="Z33" s="11"/>
      <c r="AA33" s="11"/>
      <c r="AB33" s="11"/>
      <c r="AC33" s="11"/>
      <c r="AD33" s="11">
        <f t="shared" si="5"/>
        <v>36</v>
      </c>
      <c r="AE33" s="35"/>
    </row>
    <row r="34" spans="1:31" ht="25.5" x14ac:dyDescent="0.25">
      <c r="A34" s="26" t="s">
        <v>46</v>
      </c>
      <c r="B34" s="14" t="s">
        <v>134</v>
      </c>
      <c r="C34" s="10">
        <v>12.909800000000001</v>
      </c>
      <c r="D34" s="11">
        <v>32</v>
      </c>
      <c r="E34" s="29">
        <v>75</v>
      </c>
      <c r="F34" s="10">
        <f t="shared" si="0"/>
        <v>5.809540039349951</v>
      </c>
      <c r="G34" s="11"/>
      <c r="H34" s="10">
        <f t="shared" si="1"/>
        <v>0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>
        <v>9</v>
      </c>
      <c r="W34" s="11">
        <f t="shared" si="2"/>
        <v>12</v>
      </c>
      <c r="X34" s="11">
        <v>2</v>
      </c>
      <c r="Y34" s="10">
        <f t="shared" si="3"/>
        <v>2.6666666666666665</v>
      </c>
      <c r="Z34" s="11"/>
      <c r="AA34" s="11"/>
      <c r="AB34" s="11"/>
      <c r="AC34" s="11"/>
      <c r="AD34" s="11">
        <f t="shared" si="5"/>
        <v>2</v>
      </c>
      <c r="AE34" s="35"/>
    </row>
    <row r="35" spans="1:31" ht="25.5" x14ac:dyDescent="0.25">
      <c r="A35" s="26" t="s">
        <v>50</v>
      </c>
      <c r="B35" s="14" t="s">
        <v>123</v>
      </c>
      <c r="C35" s="10">
        <v>20.274999999999999</v>
      </c>
      <c r="D35" s="11">
        <v>95</v>
      </c>
      <c r="E35" s="29">
        <v>145</v>
      </c>
      <c r="F35" s="10">
        <f t="shared" si="0"/>
        <v>7.1516646115906291</v>
      </c>
      <c r="G35" s="11">
        <v>7</v>
      </c>
      <c r="H35" s="10">
        <f t="shared" si="1"/>
        <v>7.3684210526315788</v>
      </c>
      <c r="I35" s="11"/>
      <c r="J35" s="11"/>
      <c r="K35" s="11"/>
      <c r="L35" s="11"/>
      <c r="M35" s="11">
        <v>4</v>
      </c>
      <c r="N35" s="11">
        <v>3</v>
      </c>
      <c r="O35" s="11">
        <v>3</v>
      </c>
      <c r="P35" s="11"/>
      <c r="Q35" s="11"/>
      <c r="R35" s="11"/>
      <c r="S35" s="11">
        <v>1</v>
      </c>
      <c r="T35" s="11">
        <v>2</v>
      </c>
      <c r="U35" s="11">
        <f t="shared" si="4"/>
        <v>42.857142857142854</v>
      </c>
      <c r="V35" s="11">
        <v>21.75</v>
      </c>
      <c r="W35" s="11">
        <f t="shared" si="2"/>
        <v>15</v>
      </c>
      <c r="X35" s="11">
        <v>21</v>
      </c>
      <c r="Y35" s="10">
        <f t="shared" si="3"/>
        <v>14.482758620689655</v>
      </c>
      <c r="Z35" s="11"/>
      <c r="AA35" s="11"/>
      <c r="AB35" s="11"/>
      <c r="AC35" s="11"/>
      <c r="AD35" s="11">
        <f t="shared" si="5"/>
        <v>14</v>
      </c>
      <c r="AE35" s="35">
        <v>7</v>
      </c>
    </row>
    <row r="36" spans="1:31" x14ac:dyDescent="0.25">
      <c r="A36" s="12" t="s">
        <v>224</v>
      </c>
      <c r="B36" s="13" t="s">
        <v>51</v>
      </c>
      <c r="C36" s="10"/>
      <c r="D36" s="11"/>
      <c r="E36" s="29"/>
      <c r="F36" s="10"/>
      <c r="G36" s="11"/>
      <c r="H36" s="10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0"/>
      <c r="Z36" s="11"/>
      <c r="AA36" s="11"/>
      <c r="AB36" s="11"/>
      <c r="AC36" s="11"/>
      <c r="AD36" s="11"/>
      <c r="AE36" s="35"/>
    </row>
    <row r="37" spans="1:31" ht="25.5" x14ac:dyDescent="0.25">
      <c r="A37" s="26" t="s">
        <v>48</v>
      </c>
      <c r="B37" s="14" t="s">
        <v>135</v>
      </c>
      <c r="C37" s="10">
        <v>51.981299999999997</v>
      </c>
      <c r="D37" s="11">
        <v>293</v>
      </c>
      <c r="E37" s="29">
        <v>412</v>
      </c>
      <c r="F37" s="10">
        <f t="shared" si="0"/>
        <v>7.92592720843842</v>
      </c>
      <c r="G37" s="11">
        <v>10</v>
      </c>
      <c r="H37" s="10">
        <f t="shared" si="1"/>
        <v>3.4129692832764507</v>
      </c>
      <c r="I37" s="11"/>
      <c r="J37" s="11"/>
      <c r="K37" s="11"/>
      <c r="L37" s="11"/>
      <c r="M37" s="11"/>
      <c r="N37" s="11"/>
      <c r="O37" s="11">
        <v>9</v>
      </c>
      <c r="P37" s="11"/>
      <c r="Q37" s="11"/>
      <c r="R37" s="11"/>
      <c r="S37" s="11">
        <v>6</v>
      </c>
      <c r="T37" s="11">
        <v>3</v>
      </c>
      <c r="U37" s="11">
        <f t="shared" si="4"/>
        <v>90</v>
      </c>
      <c r="V37" s="11">
        <v>61.800000000000004</v>
      </c>
      <c r="W37" s="11">
        <f t="shared" si="2"/>
        <v>15</v>
      </c>
      <c r="X37" s="11">
        <v>11</v>
      </c>
      <c r="Y37" s="10">
        <f t="shared" si="3"/>
        <v>2.6699029126213594</v>
      </c>
      <c r="Z37" s="11"/>
      <c r="AA37" s="11"/>
      <c r="AB37" s="11"/>
      <c r="AC37" s="11"/>
      <c r="AD37" s="11">
        <f t="shared" si="5"/>
        <v>11</v>
      </c>
      <c r="AE37" s="35"/>
    </row>
    <row r="38" spans="1:31" ht="25.5" x14ac:dyDescent="0.25">
      <c r="A38" s="26" t="s">
        <v>49</v>
      </c>
      <c r="B38" s="14" t="s">
        <v>136</v>
      </c>
      <c r="C38" s="10">
        <v>3.194</v>
      </c>
      <c r="D38" s="11"/>
      <c r="E38" s="29"/>
      <c r="F38" s="10">
        <f t="shared" si="0"/>
        <v>0</v>
      </c>
      <c r="G38" s="11"/>
      <c r="H38" s="10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0"/>
      <c r="Z38" s="11"/>
      <c r="AA38" s="11"/>
      <c r="AB38" s="11"/>
      <c r="AC38" s="11"/>
      <c r="AD38" s="11"/>
      <c r="AE38" s="35"/>
    </row>
    <row r="39" spans="1:31" ht="38.25" x14ac:dyDescent="0.25">
      <c r="A39" s="26" t="s">
        <v>50</v>
      </c>
      <c r="B39" s="14" t="s">
        <v>137</v>
      </c>
      <c r="C39" s="10">
        <v>11.53</v>
      </c>
      <c r="D39" s="11">
        <v>97</v>
      </c>
      <c r="E39" s="29">
        <v>128</v>
      </c>
      <c r="F39" s="10">
        <f t="shared" si="0"/>
        <v>11.101474414570685</v>
      </c>
      <c r="G39" s="11">
        <v>8</v>
      </c>
      <c r="H39" s="10">
        <f t="shared" si="1"/>
        <v>8.2474226804123703</v>
      </c>
      <c r="I39" s="11"/>
      <c r="J39" s="11"/>
      <c r="K39" s="11"/>
      <c r="L39" s="11"/>
      <c r="M39" s="11"/>
      <c r="N39" s="11"/>
      <c r="O39" s="11">
        <v>8</v>
      </c>
      <c r="P39" s="11"/>
      <c r="Q39" s="11"/>
      <c r="R39" s="11"/>
      <c r="S39" s="11">
        <v>6</v>
      </c>
      <c r="T39" s="11">
        <v>2</v>
      </c>
      <c r="U39" s="11">
        <f t="shared" si="4"/>
        <v>100</v>
      </c>
      <c r="V39" s="11">
        <v>23.04</v>
      </c>
      <c r="W39" s="11">
        <f t="shared" si="2"/>
        <v>18</v>
      </c>
      <c r="X39" s="11">
        <v>8</v>
      </c>
      <c r="Y39" s="10">
        <f t="shared" si="3"/>
        <v>6.25</v>
      </c>
      <c r="Z39" s="11"/>
      <c r="AA39" s="11"/>
      <c r="AB39" s="11"/>
      <c r="AC39" s="11"/>
      <c r="AD39" s="11">
        <f t="shared" si="5"/>
        <v>8</v>
      </c>
      <c r="AE39" s="35"/>
    </row>
    <row r="40" spans="1:31" x14ac:dyDescent="0.25">
      <c r="A40" s="12" t="s">
        <v>225</v>
      </c>
      <c r="B40" s="13" t="s">
        <v>55</v>
      </c>
      <c r="C40" s="10"/>
      <c r="D40" s="11"/>
      <c r="E40" s="29"/>
      <c r="F40" s="10"/>
      <c r="G40" s="11"/>
      <c r="H40" s="10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0"/>
      <c r="Z40" s="11"/>
      <c r="AA40" s="11"/>
      <c r="AB40" s="11"/>
      <c r="AC40" s="11"/>
      <c r="AD40" s="11"/>
      <c r="AE40" s="35"/>
    </row>
    <row r="41" spans="1:31" ht="38.25" x14ac:dyDescent="0.25">
      <c r="A41" s="12" t="s">
        <v>52</v>
      </c>
      <c r="B41" s="14" t="s">
        <v>204</v>
      </c>
      <c r="C41" s="10">
        <v>14.19</v>
      </c>
      <c r="D41" s="11">
        <v>46</v>
      </c>
      <c r="E41" s="29">
        <v>45</v>
      </c>
      <c r="F41" s="10">
        <f t="shared" si="0"/>
        <v>3.1712473572938689</v>
      </c>
      <c r="G41" s="11">
        <v>0</v>
      </c>
      <c r="H41" s="10">
        <f t="shared" si="1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>
        <v>5.4</v>
      </c>
      <c r="W41" s="11">
        <f t="shared" si="2"/>
        <v>12</v>
      </c>
      <c r="X41" s="11">
        <v>0</v>
      </c>
      <c r="Y41" s="10">
        <f t="shared" si="3"/>
        <v>0</v>
      </c>
      <c r="Z41" s="11"/>
      <c r="AA41" s="11"/>
      <c r="AB41" s="11"/>
      <c r="AC41" s="11"/>
      <c r="AD41" s="11">
        <f t="shared" si="5"/>
        <v>0</v>
      </c>
      <c r="AE41" s="35"/>
    </row>
    <row r="42" spans="1:31" ht="38.25" x14ac:dyDescent="0.25">
      <c r="A42" s="26" t="s">
        <v>53</v>
      </c>
      <c r="B42" s="14" t="s">
        <v>138</v>
      </c>
      <c r="C42" s="10">
        <v>22.361000000000001</v>
      </c>
      <c r="D42" s="11">
        <v>149</v>
      </c>
      <c r="E42" s="29">
        <v>142</v>
      </c>
      <c r="F42" s="10">
        <f t="shared" si="0"/>
        <v>6.3503421135011848</v>
      </c>
      <c r="G42" s="11">
        <v>8</v>
      </c>
      <c r="H42" s="10">
        <f t="shared" si="1"/>
        <v>5.3691275167785237</v>
      </c>
      <c r="I42" s="11"/>
      <c r="J42" s="11"/>
      <c r="K42" s="11"/>
      <c r="L42" s="11"/>
      <c r="M42" s="11"/>
      <c r="N42" s="11"/>
      <c r="O42" s="11">
        <v>8</v>
      </c>
      <c r="P42" s="11"/>
      <c r="Q42" s="11"/>
      <c r="R42" s="11"/>
      <c r="S42" s="11">
        <v>6</v>
      </c>
      <c r="T42" s="11">
        <v>2</v>
      </c>
      <c r="U42" s="11">
        <f t="shared" si="4"/>
        <v>100</v>
      </c>
      <c r="V42" s="11">
        <v>21.299999999999997</v>
      </c>
      <c r="W42" s="11">
        <f t="shared" si="2"/>
        <v>14.999999999999996</v>
      </c>
      <c r="X42" s="11">
        <v>12</v>
      </c>
      <c r="Y42" s="10">
        <f t="shared" si="3"/>
        <v>8.4507042253521121</v>
      </c>
      <c r="Z42" s="11"/>
      <c r="AA42" s="11"/>
      <c r="AB42" s="11"/>
      <c r="AC42" s="11"/>
      <c r="AD42" s="11">
        <f t="shared" si="5"/>
        <v>12</v>
      </c>
      <c r="AE42" s="35"/>
    </row>
    <row r="43" spans="1:31" ht="38.25" x14ac:dyDescent="0.25">
      <c r="A43" s="26" t="s">
        <v>54</v>
      </c>
      <c r="B43" s="14" t="s">
        <v>139</v>
      </c>
      <c r="C43" s="10">
        <v>16.297000000000001</v>
      </c>
      <c r="D43" s="11">
        <v>63</v>
      </c>
      <c r="E43" s="29">
        <v>141</v>
      </c>
      <c r="F43" s="10">
        <f t="shared" si="0"/>
        <v>8.6518991225378894</v>
      </c>
      <c r="G43" s="11">
        <v>2</v>
      </c>
      <c r="H43" s="10">
        <f t="shared" si="1"/>
        <v>3.1746031746031744</v>
      </c>
      <c r="I43" s="11"/>
      <c r="J43" s="11"/>
      <c r="K43" s="11"/>
      <c r="L43" s="11"/>
      <c r="M43" s="11"/>
      <c r="N43" s="11"/>
      <c r="O43" s="11">
        <v>2</v>
      </c>
      <c r="P43" s="11"/>
      <c r="Q43" s="11"/>
      <c r="R43" s="11"/>
      <c r="S43" s="11">
        <v>1</v>
      </c>
      <c r="T43" s="11">
        <v>1</v>
      </c>
      <c r="U43" s="11">
        <f t="shared" si="4"/>
        <v>100</v>
      </c>
      <c r="V43" s="11">
        <v>21.15</v>
      </c>
      <c r="W43" s="11">
        <f t="shared" si="2"/>
        <v>15</v>
      </c>
      <c r="X43" s="11">
        <v>2</v>
      </c>
      <c r="Y43" s="10">
        <f t="shared" si="3"/>
        <v>1.4184397163120568</v>
      </c>
      <c r="Z43" s="11"/>
      <c r="AA43" s="11"/>
      <c r="AB43" s="11"/>
      <c r="AC43" s="11"/>
      <c r="AD43" s="11">
        <f t="shared" si="5"/>
        <v>2</v>
      </c>
      <c r="AE43" s="35"/>
    </row>
    <row r="44" spans="1:31" ht="25.5" x14ac:dyDescent="0.25">
      <c r="A44" s="26" t="s">
        <v>226</v>
      </c>
      <c r="B44" s="14" t="s">
        <v>205</v>
      </c>
      <c r="C44" s="10">
        <v>13.78</v>
      </c>
      <c r="D44" s="11">
        <v>100</v>
      </c>
      <c r="E44" s="29">
        <v>97</v>
      </c>
      <c r="F44" s="10">
        <f t="shared" si="0"/>
        <v>7.0391872278664733</v>
      </c>
      <c r="G44" s="11">
        <v>10</v>
      </c>
      <c r="H44" s="10">
        <f t="shared" si="1"/>
        <v>10</v>
      </c>
      <c r="I44" s="11"/>
      <c r="J44" s="11"/>
      <c r="K44" s="11"/>
      <c r="L44" s="11"/>
      <c r="M44" s="11"/>
      <c r="N44" s="11"/>
      <c r="O44" s="11">
        <v>10</v>
      </c>
      <c r="P44" s="11"/>
      <c r="Q44" s="11"/>
      <c r="R44" s="11"/>
      <c r="S44" s="11">
        <v>7</v>
      </c>
      <c r="T44" s="11">
        <v>3</v>
      </c>
      <c r="U44" s="11">
        <f t="shared" si="4"/>
        <v>100</v>
      </c>
      <c r="V44" s="11">
        <v>14.549999999999999</v>
      </c>
      <c r="W44" s="11">
        <f t="shared" si="2"/>
        <v>15</v>
      </c>
      <c r="X44" s="11">
        <v>10</v>
      </c>
      <c r="Y44" s="10">
        <f t="shared" si="3"/>
        <v>10.309278350515465</v>
      </c>
      <c r="Z44" s="11"/>
      <c r="AA44" s="11"/>
      <c r="AB44" s="11"/>
      <c r="AC44" s="11"/>
      <c r="AD44" s="11">
        <f t="shared" si="5"/>
        <v>10</v>
      </c>
      <c r="AE44" s="35"/>
    </row>
    <row r="45" spans="1:31" ht="25.5" x14ac:dyDescent="0.25">
      <c r="A45" s="26" t="s">
        <v>227</v>
      </c>
      <c r="B45" s="14" t="s">
        <v>140</v>
      </c>
      <c r="C45" s="10">
        <v>15.888</v>
      </c>
      <c r="D45" s="11">
        <v>52</v>
      </c>
      <c r="E45" s="29">
        <v>136</v>
      </c>
      <c r="F45" s="10">
        <f t="shared" si="0"/>
        <v>8.5599194360523665</v>
      </c>
      <c r="G45" s="11">
        <v>3</v>
      </c>
      <c r="H45" s="10">
        <f t="shared" si="1"/>
        <v>5.7692307692307692</v>
      </c>
      <c r="I45" s="11"/>
      <c r="J45" s="11"/>
      <c r="K45" s="11"/>
      <c r="L45" s="11"/>
      <c r="M45" s="11"/>
      <c r="N45" s="11"/>
      <c r="O45" s="11">
        <v>3</v>
      </c>
      <c r="P45" s="11"/>
      <c r="Q45" s="11"/>
      <c r="R45" s="11"/>
      <c r="S45" s="11">
        <v>2</v>
      </c>
      <c r="T45" s="11">
        <v>1</v>
      </c>
      <c r="U45" s="11">
        <f t="shared" si="4"/>
        <v>100</v>
      </c>
      <c r="V45" s="11">
        <v>20.400000000000002</v>
      </c>
      <c r="W45" s="11">
        <f t="shared" si="2"/>
        <v>15.000000000000002</v>
      </c>
      <c r="X45" s="11">
        <v>7</v>
      </c>
      <c r="Y45" s="10">
        <f t="shared" si="3"/>
        <v>5.1470588235294121</v>
      </c>
      <c r="Z45" s="11"/>
      <c r="AA45" s="11"/>
      <c r="AB45" s="11"/>
      <c r="AC45" s="11"/>
      <c r="AD45" s="11">
        <f t="shared" si="5"/>
        <v>7</v>
      </c>
      <c r="AE45" s="35"/>
    </row>
    <row r="46" spans="1:31" ht="25.5" x14ac:dyDescent="0.25">
      <c r="A46" s="26" t="s">
        <v>228</v>
      </c>
      <c r="B46" s="14" t="s">
        <v>141</v>
      </c>
      <c r="C46" s="10">
        <v>14.750999999999999</v>
      </c>
      <c r="D46" s="11">
        <v>153</v>
      </c>
      <c r="E46" s="29">
        <v>295</v>
      </c>
      <c r="F46" s="10">
        <f t="shared" si="0"/>
        <v>19.998644159717987</v>
      </c>
      <c r="G46" s="11">
        <v>22</v>
      </c>
      <c r="H46" s="10">
        <f t="shared" si="1"/>
        <v>14.379084967320262</v>
      </c>
      <c r="I46" s="11"/>
      <c r="J46" s="11"/>
      <c r="K46" s="11"/>
      <c r="L46" s="11"/>
      <c r="M46" s="11"/>
      <c r="N46" s="11"/>
      <c r="O46" s="11">
        <v>19</v>
      </c>
      <c r="P46" s="11"/>
      <c r="Q46" s="11"/>
      <c r="R46" s="11"/>
      <c r="S46" s="11">
        <v>12</v>
      </c>
      <c r="T46" s="11">
        <v>7</v>
      </c>
      <c r="U46" s="11">
        <f t="shared" si="4"/>
        <v>86.36363636363636</v>
      </c>
      <c r="V46" s="11">
        <v>73.75</v>
      </c>
      <c r="W46" s="11">
        <f t="shared" si="2"/>
        <v>25</v>
      </c>
      <c r="X46" s="11">
        <v>73</v>
      </c>
      <c r="Y46" s="10">
        <f t="shared" si="3"/>
        <v>24.745762711864408</v>
      </c>
      <c r="Z46" s="11"/>
      <c r="AA46" s="11"/>
      <c r="AB46" s="11"/>
      <c r="AC46" s="11"/>
      <c r="AD46" s="11">
        <f t="shared" si="5"/>
        <v>73</v>
      </c>
      <c r="AE46" s="35"/>
    </row>
    <row r="47" spans="1:31" ht="51" x14ac:dyDescent="0.25">
      <c r="A47" s="26" t="s">
        <v>229</v>
      </c>
      <c r="B47" s="14" t="s">
        <v>142</v>
      </c>
      <c r="C47" s="10">
        <v>11.3</v>
      </c>
      <c r="D47" s="11">
        <v>44</v>
      </c>
      <c r="E47" s="29">
        <v>79</v>
      </c>
      <c r="F47" s="10">
        <f t="shared" si="0"/>
        <v>6.9911504424778759</v>
      </c>
      <c r="G47" s="11">
        <v>3</v>
      </c>
      <c r="H47" s="10">
        <f t="shared" si="1"/>
        <v>6.8181818181818183</v>
      </c>
      <c r="I47" s="11"/>
      <c r="J47" s="11"/>
      <c r="K47" s="11"/>
      <c r="L47" s="11"/>
      <c r="M47" s="11"/>
      <c r="N47" s="11"/>
      <c r="O47" s="11">
        <v>3</v>
      </c>
      <c r="P47" s="11"/>
      <c r="Q47" s="11"/>
      <c r="R47" s="11"/>
      <c r="S47" s="11">
        <v>2</v>
      </c>
      <c r="T47" s="11">
        <v>1</v>
      </c>
      <c r="U47" s="11">
        <f t="shared" si="4"/>
        <v>100</v>
      </c>
      <c r="V47" s="11">
        <v>11.850000000000001</v>
      </c>
      <c r="W47" s="11">
        <f t="shared" si="2"/>
        <v>15.000000000000004</v>
      </c>
      <c r="X47" s="11">
        <v>8</v>
      </c>
      <c r="Y47" s="10">
        <f t="shared" si="3"/>
        <v>10.126582278481013</v>
      </c>
      <c r="Z47" s="11"/>
      <c r="AA47" s="11"/>
      <c r="AB47" s="11"/>
      <c r="AC47" s="11"/>
      <c r="AD47" s="11">
        <f t="shared" si="5"/>
        <v>8</v>
      </c>
      <c r="AE47" s="35"/>
    </row>
    <row r="48" spans="1:31" x14ac:dyDescent="0.25">
      <c r="A48" s="12" t="s">
        <v>230</v>
      </c>
      <c r="B48" s="13" t="s">
        <v>62</v>
      </c>
      <c r="C48" s="10"/>
      <c r="D48" s="11"/>
      <c r="E48" s="29"/>
      <c r="F48" s="10"/>
      <c r="G48" s="11"/>
      <c r="H48" s="10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0"/>
      <c r="Z48" s="11"/>
      <c r="AA48" s="11"/>
      <c r="AB48" s="11"/>
      <c r="AC48" s="11"/>
      <c r="AD48" s="11"/>
      <c r="AE48" s="35"/>
    </row>
    <row r="49" spans="1:31" ht="25.5" x14ac:dyDescent="0.25">
      <c r="A49" s="26" t="s">
        <v>56</v>
      </c>
      <c r="B49" s="14" t="s">
        <v>143</v>
      </c>
      <c r="C49" s="10">
        <v>14.106</v>
      </c>
      <c r="D49" s="11">
        <v>103</v>
      </c>
      <c r="E49" s="29">
        <v>100</v>
      </c>
      <c r="F49" s="10">
        <f t="shared" si="0"/>
        <v>7.0891819084077694</v>
      </c>
      <c r="G49" s="11">
        <v>10</v>
      </c>
      <c r="H49" s="10">
        <f t="shared" si="1"/>
        <v>9.7087378640776691</v>
      </c>
      <c r="I49" s="11"/>
      <c r="J49" s="11"/>
      <c r="K49" s="11"/>
      <c r="L49" s="11"/>
      <c r="M49" s="11"/>
      <c r="N49" s="11"/>
      <c r="O49" s="11">
        <v>6</v>
      </c>
      <c r="P49" s="11"/>
      <c r="Q49" s="11"/>
      <c r="R49" s="11"/>
      <c r="S49" s="11">
        <v>5</v>
      </c>
      <c r="T49" s="11">
        <v>1</v>
      </c>
      <c r="U49" s="11">
        <f t="shared" si="4"/>
        <v>60</v>
      </c>
      <c r="V49" s="11">
        <v>15</v>
      </c>
      <c r="W49" s="11">
        <f t="shared" si="2"/>
        <v>15</v>
      </c>
      <c r="X49" s="11">
        <v>10</v>
      </c>
      <c r="Y49" s="10">
        <f t="shared" si="3"/>
        <v>10</v>
      </c>
      <c r="Z49" s="11"/>
      <c r="AA49" s="11"/>
      <c r="AB49" s="11"/>
      <c r="AC49" s="11"/>
      <c r="AD49" s="11">
        <f t="shared" si="5"/>
        <v>10</v>
      </c>
      <c r="AE49" s="35"/>
    </row>
    <row r="50" spans="1:31" ht="38.25" x14ac:dyDescent="0.25">
      <c r="A50" s="26" t="s">
        <v>57</v>
      </c>
      <c r="B50" s="14" t="s">
        <v>144</v>
      </c>
      <c r="C50" s="10">
        <v>16.835000000000001</v>
      </c>
      <c r="D50" s="11">
        <v>99</v>
      </c>
      <c r="E50" s="29">
        <v>64</v>
      </c>
      <c r="F50" s="10">
        <f t="shared" si="0"/>
        <v>3.8016038016038016</v>
      </c>
      <c r="G50" s="11">
        <v>6</v>
      </c>
      <c r="H50" s="10">
        <f t="shared" si="1"/>
        <v>6.0606060606060606</v>
      </c>
      <c r="I50" s="11"/>
      <c r="J50" s="11"/>
      <c r="K50" s="11"/>
      <c r="L50" s="11"/>
      <c r="M50" s="11"/>
      <c r="N50" s="11"/>
      <c r="O50" s="11">
        <v>6</v>
      </c>
      <c r="P50" s="11"/>
      <c r="Q50" s="11"/>
      <c r="R50" s="11"/>
      <c r="S50" s="11">
        <v>4</v>
      </c>
      <c r="T50" s="11">
        <v>2</v>
      </c>
      <c r="U50" s="11">
        <f t="shared" si="4"/>
        <v>100</v>
      </c>
      <c r="V50" s="11">
        <v>7.68</v>
      </c>
      <c r="W50" s="11">
        <f t="shared" si="2"/>
        <v>12</v>
      </c>
      <c r="X50" s="11">
        <v>7</v>
      </c>
      <c r="Y50" s="10">
        <f t="shared" si="3"/>
        <v>10.9375</v>
      </c>
      <c r="Z50" s="11"/>
      <c r="AA50" s="11"/>
      <c r="AB50" s="11"/>
      <c r="AC50" s="11"/>
      <c r="AD50" s="11">
        <f t="shared" si="5"/>
        <v>7</v>
      </c>
      <c r="AE50" s="35"/>
    </row>
    <row r="51" spans="1:31" ht="25.5" x14ac:dyDescent="0.25">
      <c r="A51" s="26" t="s">
        <v>58</v>
      </c>
      <c r="B51" s="14" t="s">
        <v>145</v>
      </c>
      <c r="C51" s="10">
        <v>17.667000000000002</v>
      </c>
      <c r="D51" s="11">
        <v>89</v>
      </c>
      <c r="E51" s="29">
        <v>132</v>
      </c>
      <c r="F51" s="10">
        <f t="shared" si="0"/>
        <v>7.4715571404313117</v>
      </c>
      <c r="G51" s="11">
        <v>7</v>
      </c>
      <c r="H51" s="10">
        <f t="shared" si="1"/>
        <v>7.8651685393258424</v>
      </c>
      <c r="I51" s="11"/>
      <c r="J51" s="11"/>
      <c r="K51" s="11"/>
      <c r="L51" s="11"/>
      <c r="M51" s="11"/>
      <c r="N51" s="11"/>
      <c r="O51" s="11">
        <v>7</v>
      </c>
      <c r="P51" s="11"/>
      <c r="Q51" s="11"/>
      <c r="R51" s="11"/>
      <c r="S51" s="11">
        <v>4</v>
      </c>
      <c r="T51" s="11">
        <v>3</v>
      </c>
      <c r="U51" s="11">
        <f t="shared" si="4"/>
        <v>100</v>
      </c>
      <c r="V51" s="11">
        <v>19.8</v>
      </c>
      <c r="W51" s="11">
        <f t="shared" si="2"/>
        <v>15</v>
      </c>
      <c r="X51" s="11">
        <v>7</v>
      </c>
      <c r="Y51" s="10">
        <f t="shared" si="3"/>
        <v>5.3030303030303028</v>
      </c>
      <c r="Z51" s="11"/>
      <c r="AA51" s="11"/>
      <c r="AB51" s="11"/>
      <c r="AC51" s="11"/>
      <c r="AD51" s="11">
        <f t="shared" si="5"/>
        <v>7</v>
      </c>
      <c r="AE51" s="35"/>
    </row>
    <row r="52" spans="1:31" ht="25.5" x14ac:dyDescent="0.25">
      <c r="A52" s="26" t="s">
        <v>59</v>
      </c>
      <c r="B52" s="14" t="s">
        <v>146</v>
      </c>
      <c r="C52" s="25">
        <v>4.5330000000000004</v>
      </c>
      <c r="D52" s="11">
        <v>107</v>
      </c>
      <c r="E52" s="29">
        <v>87</v>
      </c>
      <c r="F52" s="10">
        <f t="shared" si="0"/>
        <v>19.192587690271342</v>
      </c>
      <c r="G52" s="11">
        <v>10</v>
      </c>
      <c r="H52" s="10">
        <f t="shared" si="1"/>
        <v>9.3457943925233646</v>
      </c>
      <c r="I52" s="11"/>
      <c r="J52" s="11"/>
      <c r="K52" s="11"/>
      <c r="L52" s="11"/>
      <c r="M52" s="11"/>
      <c r="N52" s="11"/>
      <c r="O52" s="11">
        <v>9</v>
      </c>
      <c r="P52" s="11"/>
      <c r="Q52" s="11"/>
      <c r="R52" s="11"/>
      <c r="S52" s="11">
        <v>6</v>
      </c>
      <c r="T52" s="11">
        <v>3</v>
      </c>
      <c r="U52" s="11">
        <f t="shared" si="4"/>
        <v>90</v>
      </c>
      <c r="V52" s="11">
        <v>21.75</v>
      </c>
      <c r="W52" s="11">
        <f t="shared" si="2"/>
        <v>25</v>
      </c>
      <c r="X52" s="11">
        <v>8</v>
      </c>
      <c r="Y52" s="10">
        <f t="shared" si="3"/>
        <v>9.1954022988505741</v>
      </c>
      <c r="Z52" s="11"/>
      <c r="AA52" s="11"/>
      <c r="AB52" s="11"/>
      <c r="AC52" s="11"/>
      <c r="AD52" s="11">
        <f t="shared" si="5"/>
        <v>8</v>
      </c>
      <c r="AE52" s="35"/>
    </row>
    <row r="53" spans="1:31" ht="25.5" x14ac:dyDescent="0.25">
      <c r="A53" s="26" t="s">
        <v>231</v>
      </c>
      <c r="B53" s="14" t="s">
        <v>206</v>
      </c>
      <c r="C53" s="16">
        <v>2.85</v>
      </c>
      <c r="D53" s="11">
        <v>104</v>
      </c>
      <c r="E53" s="29">
        <v>110</v>
      </c>
      <c r="F53" s="10">
        <f t="shared" si="0"/>
        <v>38.596491228070171</v>
      </c>
      <c r="G53" s="11">
        <v>19</v>
      </c>
      <c r="H53" s="10">
        <f t="shared" si="1"/>
        <v>18.26923076923077</v>
      </c>
      <c r="I53" s="11"/>
      <c r="J53" s="11"/>
      <c r="K53" s="11"/>
      <c r="L53" s="11"/>
      <c r="M53" s="11"/>
      <c r="N53" s="11"/>
      <c r="O53" s="11">
        <v>5</v>
      </c>
      <c r="P53" s="11"/>
      <c r="Q53" s="11"/>
      <c r="R53" s="11"/>
      <c r="S53" s="11">
        <v>3</v>
      </c>
      <c r="T53" s="11">
        <v>2</v>
      </c>
      <c r="U53" s="11">
        <f t="shared" si="4"/>
        <v>26.315789473684209</v>
      </c>
      <c r="V53" s="11">
        <v>33</v>
      </c>
      <c r="W53" s="11">
        <f t="shared" si="2"/>
        <v>30</v>
      </c>
      <c r="X53" s="11">
        <v>10</v>
      </c>
      <c r="Y53" s="10">
        <f t="shared" si="3"/>
        <v>9.0909090909090917</v>
      </c>
      <c r="Z53" s="11"/>
      <c r="AA53" s="11"/>
      <c r="AB53" s="11"/>
      <c r="AC53" s="11"/>
      <c r="AD53" s="11">
        <f t="shared" si="5"/>
        <v>10</v>
      </c>
      <c r="AE53" s="35"/>
    </row>
    <row r="54" spans="1:31" ht="68.25" customHeight="1" x14ac:dyDescent="0.25">
      <c r="A54" s="26" t="s">
        <v>60</v>
      </c>
      <c r="B54" s="14" t="s">
        <v>147</v>
      </c>
      <c r="C54" s="16">
        <v>55.363999999999997</v>
      </c>
      <c r="D54" s="11">
        <v>339</v>
      </c>
      <c r="E54" s="29">
        <v>297</v>
      </c>
      <c r="F54" s="10">
        <f t="shared" si="0"/>
        <v>5.364496784914385</v>
      </c>
      <c r="G54" s="11">
        <v>33</v>
      </c>
      <c r="H54" s="10">
        <f t="shared" si="1"/>
        <v>9.7345132743362832</v>
      </c>
      <c r="I54" s="11"/>
      <c r="J54" s="11"/>
      <c r="K54" s="11"/>
      <c r="L54" s="11"/>
      <c r="M54" s="11"/>
      <c r="N54" s="11"/>
      <c r="O54" s="11">
        <v>27</v>
      </c>
      <c r="P54" s="11"/>
      <c r="Q54" s="11"/>
      <c r="R54" s="11"/>
      <c r="S54" s="11">
        <v>19</v>
      </c>
      <c r="T54" s="11">
        <v>8</v>
      </c>
      <c r="U54" s="11">
        <f t="shared" si="4"/>
        <v>81.818181818181813</v>
      </c>
      <c r="V54" s="11">
        <v>35.64</v>
      </c>
      <c r="W54" s="11">
        <f t="shared" si="2"/>
        <v>12</v>
      </c>
      <c r="X54" s="11">
        <v>35</v>
      </c>
      <c r="Y54" s="10">
        <f t="shared" si="3"/>
        <v>11.784511784511784</v>
      </c>
      <c r="Z54" s="11"/>
      <c r="AA54" s="11"/>
      <c r="AB54" s="11"/>
      <c r="AC54" s="11"/>
      <c r="AD54" s="11">
        <f t="shared" si="5"/>
        <v>35</v>
      </c>
      <c r="AE54" s="35"/>
    </row>
    <row r="55" spans="1:31" x14ac:dyDescent="0.25">
      <c r="A55" s="26" t="s">
        <v>232</v>
      </c>
      <c r="B55" s="41" t="s">
        <v>61</v>
      </c>
      <c r="C55" s="42"/>
      <c r="D55" s="11"/>
      <c r="E55" s="29"/>
      <c r="F55" s="10"/>
      <c r="G55" s="11"/>
      <c r="H55" s="10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0"/>
      <c r="Z55" s="11"/>
      <c r="AA55" s="11"/>
      <c r="AB55" s="11"/>
      <c r="AC55" s="11"/>
      <c r="AD55" s="11"/>
      <c r="AE55" s="35"/>
    </row>
    <row r="56" spans="1:31" ht="25.5" x14ac:dyDescent="0.25">
      <c r="A56" s="26" t="s">
        <v>233</v>
      </c>
      <c r="B56" s="39" t="s">
        <v>118</v>
      </c>
      <c r="C56" s="40">
        <v>86.8339</v>
      </c>
      <c r="D56" s="11"/>
      <c r="E56" s="29">
        <v>177</v>
      </c>
      <c r="F56" s="10">
        <f t="shared" si="0"/>
        <v>2.0383744136794499</v>
      </c>
      <c r="G56" s="11">
        <v>0</v>
      </c>
      <c r="H56" s="10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>
        <v>14.16</v>
      </c>
      <c r="W56" s="11">
        <f t="shared" si="2"/>
        <v>8</v>
      </c>
      <c r="X56" s="11">
        <v>14</v>
      </c>
      <c r="Y56" s="10">
        <f t="shared" si="3"/>
        <v>7.9096045197740112</v>
      </c>
      <c r="Z56" s="11"/>
      <c r="AA56" s="11"/>
      <c r="AB56" s="11"/>
      <c r="AC56" s="11"/>
      <c r="AD56" s="11">
        <f t="shared" si="5"/>
        <v>9</v>
      </c>
      <c r="AE56" s="35">
        <v>5</v>
      </c>
    </row>
    <row r="57" spans="1:31" x14ac:dyDescent="0.25">
      <c r="A57" s="12" t="s">
        <v>234</v>
      </c>
      <c r="B57" s="13" t="s">
        <v>66</v>
      </c>
      <c r="C57" s="16"/>
      <c r="D57" s="11"/>
      <c r="E57" s="29"/>
      <c r="F57" s="10"/>
      <c r="G57" s="11"/>
      <c r="H57" s="10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0"/>
      <c r="Z57" s="11"/>
      <c r="AA57" s="11"/>
      <c r="AB57" s="11"/>
      <c r="AC57" s="11"/>
      <c r="AD57" s="11"/>
      <c r="AE57" s="35"/>
    </row>
    <row r="58" spans="1:31" ht="25.5" x14ac:dyDescent="0.25">
      <c r="A58" s="26" t="s">
        <v>63</v>
      </c>
      <c r="B58" s="14" t="s">
        <v>148</v>
      </c>
      <c r="C58" s="16">
        <v>79.590800000000002</v>
      </c>
      <c r="D58" s="11">
        <v>318</v>
      </c>
      <c r="E58" s="29">
        <v>274</v>
      </c>
      <c r="F58" s="10">
        <f t="shared" si="0"/>
        <v>3.4426089447524086</v>
      </c>
      <c r="G58" s="11">
        <v>22</v>
      </c>
      <c r="H58" s="10">
        <f t="shared" si="1"/>
        <v>6.9182389937106921</v>
      </c>
      <c r="I58" s="11"/>
      <c r="J58" s="11"/>
      <c r="K58" s="11"/>
      <c r="L58" s="11"/>
      <c r="M58" s="11">
        <v>15</v>
      </c>
      <c r="N58" s="11">
        <v>7</v>
      </c>
      <c r="O58" s="11">
        <v>19</v>
      </c>
      <c r="P58" s="11"/>
      <c r="Q58" s="11"/>
      <c r="R58" s="11"/>
      <c r="S58" s="11">
        <v>15</v>
      </c>
      <c r="T58" s="11">
        <v>4</v>
      </c>
      <c r="U58" s="11">
        <f t="shared" si="4"/>
        <v>86.36363636363636</v>
      </c>
      <c r="V58" s="11">
        <v>32.880000000000003</v>
      </c>
      <c r="W58" s="11">
        <f t="shared" si="2"/>
        <v>12.000000000000002</v>
      </c>
      <c r="X58" s="11">
        <v>32</v>
      </c>
      <c r="Y58" s="10">
        <f t="shared" si="3"/>
        <v>11.678832116788321</v>
      </c>
      <c r="Z58" s="11"/>
      <c r="AA58" s="11"/>
      <c r="AB58" s="11"/>
      <c r="AC58" s="11"/>
      <c r="AD58" s="11">
        <f t="shared" si="5"/>
        <v>22</v>
      </c>
      <c r="AE58" s="35">
        <v>10</v>
      </c>
    </row>
    <row r="59" spans="1:31" ht="25.5" x14ac:dyDescent="0.25">
      <c r="A59" s="26" t="s">
        <v>64</v>
      </c>
      <c r="B59" s="14" t="s">
        <v>149</v>
      </c>
      <c r="C59" s="16">
        <v>23.495000000000001</v>
      </c>
      <c r="D59" s="11">
        <v>81</v>
      </c>
      <c r="E59" s="29">
        <v>190</v>
      </c>
      <c r="F59" s="10">
        <f t="shared" si="0"/>
        <v>8.0868269844647802</v>
      </c>
      <c r="G59" s="11">
        <v>5</v>
      </c>
      <c r="H59" s="10">
        <f t="shared" si="1"/>
        <v>6.1728395061728394</v>
      </c>
      <c r="I59" s="11"/>
      <c r="J59" s="11"/>
      <c r="K59" s="11"/>
      <c r="L59" s="11"/>
      <c r="M59" s="11"/>
      <c r="N59" s="11"/>
      <c r="O59" s="11">
        <v>5</v>
      </c>
      <c r="P59" s="11"/>
      <c r="Q59" s="11"/>
      <c r="R59" s="11"/>
      <c r="S59" s="11">
        <v>4</v>
      </c>
      <c r="T59" s="11">
        <v>1</v>
      </c>
      <c r="U59" s="11">
        <f t="shared" si="4"/>
        <v>100</v>
      </c>
      <c r="V59" s="11">
        <v>28.5</v>
      </c>
      <c r="W59" s="11">
        <f t="shared" si="2"/>
        <v>15</v>
      </c>
      <c r="X59" s="11">
        <v>9</v>
      </c>
      <c r="Y59" s="10">
        <f t="shared" si="3"/>
        <v>4.7368421052631575</v>
      </c>
      <c r="Z59" s="11"/>
      <c r="AA59" s="11"/>
      <c r="AB59" s="11"/>
      <c r="AC59" s="11"/>
      <c r="AD59" s="11">
        <f t="shared" si="5"/>
        <v>9</v>
      </c>
      <c r="AE59" s="35"/>
    </row>
    <row r="60" spans="1:31" ht="25.5" x14ac:dyDescent="0.25">
      <c r="A60" s="26" t="s">
        <v>65</v>
      </c>
      <c r="B60" s="14" t="s">
        <v>150</v>
      </c>
      <c r="C60" s="16">
        <v>7.452</v>
      </c>
      <c r="D60" s="11"/>
      <c r="E60" s="29"/>
      <c r="F60" s="10">
        <f t="shared" si="0"/>
        <v>0</v>
      </c>
      <c r="G60" s="11"/>
      <c r="H60" s="10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0"/>
      <c r="Z60" s="11"/>
      <c r="AA60" s="11"/>
      <c r="AB60" s="11"/>
      <c r="AC60" s="11"/>
      <c r="AD60" s="11"/>
      <c r="AE60" s="35"/>
    </row>
    <row r="61" spans="1:31" x14ac:dyDescent="0.25">
      <c r="A61" s="12" t="s">
        <v>235</v>
      </c>
      <c r="B61" s="13" t="s">
        <v>70</v>
      </c>
      <c r="C61" s="16"/>
      <c r="D61" s="11"/>
      <c r="E61" s="29"/>
      <c r="F61" s="10"/>
      <c r="G61" s="11"/>
      <c r="H61" s="10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0"/>
      <c r="Z61" s="11"/>
      <c r="AA61" s="11"/>
      <c r="AB61" s="11"/>
      <c r="AC61" s="11"/>
      <c r="AD61" s="11"/>
      <c r="AE61" s="35"/>
    </row>
    <row r="62" spans="1:31" ht="76.5" x14ac:dyDescent="0.25">
      <c r="A62" s="26" t="s">
        <v>67</v>
      </c>
      <c r="B62" s="14" t="s">
        <v>151</v>
      </c>
      <c r="C62" s="16">
        <v>60.413800000000002</v>
      </c>
      <c r="D62" s="11">
        <v>82</v>
      </c>
      <c r="E62" s="29">
        <v>127</v>
      </c>
      <c r="F62" s="10">
        <f t="shared" si="0"/>
        <v>2.1021687097980926</v>
      </c>
      <c r="G62" s="11">
        <v>4</v>
      </c>
      <c r="H62" s="10">
        <f t="shared" si="1"/>
        <v>4.8780487804878048</v>
      </c>
      <c r="I62" s="11"/>
      <c r="J62" s="11"/>
      <c r="K62" s="11"/>
      <c r="L62" s="11"/>
      <c r="M62" s="11"/>
      <c r="N62" s="11"/>
      <c r="O62" s="11">
        <v>3</v>
      </c>
      <c r="P62" s="11"/>
      <c r="Q62" s="11"/>
      <c r="R62" s="11"/>
      <c r="S62" s="11">
        <v>2</v>
      </c>
      <c r="T62" s="11">
        <v>1</v>
      </c>
      <c r="U62" s="11">
        <f t="shared" si="4"/>
        <v>75</v>
      </c>
      <c r="V62" s="11">
        <v>10.16</v>
      </c>
      <c r="W62" s="11">
        <f t="shared" si="2"/>
        <v>8</v>
      </c>
      <c r="X62" s="11">
        <v>10</v>
      </c>
      <c r="Y62" s="10">
        <f t="shared" si="3"/>
        <v>7.8740157480314963</v>
      </c>
      <c r="Z62" s="11"/>
      <c r="AA62" s="11"/>
      <c r="AB62" s="11"/>
      <c r="AC62" s="11"/>
      <c r="AD62" s="11">
        <f t="shared" si="5"/>
        <v>10</v>
      </c>
      <c r="AE62" s="35"/>
    </row>
    <row r="63" spans="1:31" ht="25.5" x14ac:dyDescent="0.25">
      <c r="A63" s="26" t="s">
        <v>68</v>
      </c>
      <c r="B63" s="14" t="s">
        <v>152</v>
      </c>
      <c r="C63" s="16">
        <v>17.5</v>
      </c>
      <c r="D63" s="11">
        <v>29</v>
      </c>
      <c r="E63" s="29"/>
      <c r="F63" s="10">
        <f t="shared" si="0"/>
        <v>0</v>
      </c>
      <c r="G63" s="11">
        <v>0</v>
      </c>
      <c r="H63" s="10">
        <f t="shared" si="1"/>
        <v>0</v>
      </c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0"/>
      <c r="Z63" s="11"/>
      <c r="AA63" s="11"/>
      <c r="AB63" s="11"/>
      <c r="AC63" s="11"/>
      <c r="AD63" s="11"/>
      <c r="AE63" s="35"/>
    </row>
    <row r="64" spans="1:31" ht="25.5" x14ac:dyDescent="0.25">
      <c r="A64" s="26" t="s">
        <v>69</v>
      </c>
      <c r="B64" s="14" t="s">
        <v>153</v>
      </c>
      <c r="C64" s="16">
        <v>6.758</v>
      </c>
      <c r="D64" s="11">
        <v>0</v>
      </c>
      <c r="E64" s="29"/>
      <c r="F64" s="10">
        <f t="shared" si="0"/>
        <v>0</v>
      </c>
      <c r="G64" s="11">
        <v>0</v>
      </c>
      <c r="H64" s="10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0"/>
      <c r="Z64" s="11"/>
      <c r="AA64" s="11"/>
      <c r="AB64" s="11"/>
      <c r="AC64" s="11"/>
      <c r="AD64" s="11"/>
      <c r="AE64" s="35"/>
    </row>
    <row r="65" spans="1:31" x14ac:dyDescent="0.25">
      <c r="A65" s="26" t="s">
        <v>236</v>
      </c>
      <c r="B65" s="13" t="s">
        <v>39</v>
      </c>
      <c r="C65" s="16"/>
      <c r="D65" s="11"/>
      <c r="E65" s="29"/>
      <c r="F65" s="10"/>
      <c r="G65" s="11"/>
      <c r="H65" s="10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0"/>
      <c r="Z65" s="11"/>
      <c r="AA65" s="11"/>
      <c r="AB65" s="11"/>
      <c r="AC65" s="11"/>
      <c r="AD65" s="11"/>
      <c r="AE65" s="35"/>
    </row>
    <row r="66" spans="1:31" ht="25.5" x14ac:dyDescent="0.25">
      <c r="A66" s="26" t="s">
        <v>71</v>
      </c>
      <c r="B66" s="14" t="s">
        <v>154</v>
      </c>
      <c r="C66" s="16">
        <v>24.680099999999999</v>
      </c>
      <c r="D66" s="11">
        <v>207</v>
      </c>
      <c r="E66" s="29">
        <v>103</v>
      </c>
      <c r="F66" s="10">
        <f t="shared" si="0"/>
        <v>4.1734028630354008</v>
      </c>
      <c r="G66" s="11">
        <v>7</v>
      </c>
      <c r="H66" s="10">
        <f t="shared" si="1"/>
        <v>3.3816425120772946</v>
      </c>
      <c r="I66" s="11"/>
      <c r="J66" s="11"/>
      <c r="K66" s="11"/>
      <c r="L66" s="11"/>
      <c r="M66" s="11"/>
      <c r="N66" s="11"/>
      <c r="O66" s="11">
        <v>7</v>
      </c>
      <c r="P66" s="11"/>
      <c r="Q66" s="11"/>
      <c r="R66" s="11"/>
      <c r="S66" s="11">
        <v>5</v>
      </c>
      <c r="T66" s="11">
        <v>2</v>
      </c>
      <c r="U66" s="11">
        <f t="shared" si="4"/>
        <v>100</v>
      </c>
      <c r="V66" s="11">
        <v>12.36</v>
      </c>
      <c r="W66" s="11">
        <f t="shared" si="2"/>
        <v>12</v>
      </c>
      <c r="X66" s="11">
        <v>10</v>
      </c>
      <c r="Y66" s="10">
        <f t="shared" si="3"/>
        <v>9.7087378640776691</v>
      </c>
      <c r="Z66" s="11"/>
      <c r="AA66" s="11"/>
      <c r="AB66" s="11"/>
      <c r="AC66" s="11"/>
      <c r="AD66" s="11">
        <f t="shared" si="5"/>
        <v>10</v>
      </c>
      <c r="AE66" s="35"/>
    </row>
    <row r="67" spans="1:31" ht="25.5" x14ac:dyDescent="0.25">
      <c r="A67" s="26" t="s">
        <v>72</v>
      </c>
      <c r="B67" s="14" t="s">
        <v>155</v>
      </c>
      <c r="C67" s="16">
        <v>12.462</v>
      </c>
      <c r="D67" s="11">
        <v>94</v>
      </c>
      <c r="E67" s="29">
        <v>111</v>
      </c>
      <c r="F67" s="10">
        <f t="shared" si="0"/>
        <v>8.9070775156475683</v>
      </c>
      <c r="G67" s="11">
        <v>9</v>
      </c>
      <c r="H67" s="10">
        <f t="shared" si="1"/>
        <v>9.5744680851063837</v>
      </c>
      <c r="I67" s="11"/>
      <c r="J67" s="11"/>
      <c r="K67" s="11"/>
      <c r="L67" s="11"/>
      <c r="M67" s="11"/>
      <c r="N67" s="11"/>
      <c r="O67" s="11">
        <v>8</v>
      </c>
      <c r="P67" s="11"/>
      <c r="Q67" s="11"/>
      <c r="R67" s="11"/>
      <c r="S67" s="11">
        <v>5</v>
      </c>
      <c r="T67" s="11">
        <v>3</v>
      </c>
      <c r="U67" s="11">
        <f t="shared" si="4"/>
        <v>88.888888888888886</v>
      </c>
      <c r="V67" s="11">
        <v>16.650000000000002</v>
      </c>
      <c r="W67" s="11">
        <f t="shared" si="2"/>
        <v>15.000000000000002</v>
      </c>
      <c r="X67" s="11">
        <v>13</v>
      </c>
      <c r="Y67" s="10">
        <f t="shared" si="3"/>
        <v>11.711711711711711</v>
      </c>
      <c r="Z67" s="11"/>
      <c r="AA67" s="11"/>
      <c r="AB67" s="11"/>
      <c r="AC67" s="11"/>
      <c r="AD67" s="11">
        <f t="shared" si="5"/>
        <v>13</v>
      </c>
      <c r="AE67" s="35"/>
    </row>
    <row r="68" spans="1:31" ht="38.25" x14ac:dyDescent="0.25">
      <c r="A68" s="26" t="s">
        <v>237</v>
      </c>
      <c r="B68" s="14" t="s">
        <v>207</v>
      </c>
      <c r="C68" s="16">
        <v>22.086500000000001</v>
      </c>
      <c r="D68" s="11">
        <v>343</v>
      </c>
      <c r="E68" s="29">
        <v>87</v>
      </c>
      <c r="F68" s="10">
        <f t="shared" si="0"/>
        <v>3.93905779548593</v>
      </c>
      <c r="G68" s="11">
        <v>15</v>
      </c>
      <c r="H68" s="10">
        <f t="shared" si="1"/>
        <v>4.3731778425655978</v>
      </c>
      <c r="I68" s="11"/>
      <c r="J68" s="11"/>
      <c r="K68" s="11"/>
      <c r="L68" s="11"/>
      <c r="M68" s="11"/>
      <c r="N68" s="11"/>
      <c r="O68" s="11">
        <v>13</v>
      </c>
      <c r="P68" s="11"/>
      <c r="Q68" s="11"/>
      <c r="R68" s="11"/>
      <c r="S68" s="11">
        <v>9</v>
      </c>
      <c r="T68" s="11">
        <v>4</v>
      </c>
      <c r="U68" s="11">
        <f t="shared" si="4"/>
        <v>86.666666666666671</v>
      </c>
      <c r="V68" s="11">
        <v>10.44</v>
      </c>
      <c r="W68" s="11">
        <f t="shared" si="2"/>
        <v>12</v>
      </c>
      <c r="X68" s="11">
        <v>10</v>
      </c>
      <c r="Y68" s="10">
        <f t="shared" si="3"/>
        <v>11.494252873563218</v>
      </c>
      <c r="Z68" s="11"/>
      <c r="AA68" s="11"/>
      <c r="AB68" s="11"/>
      <c r="AC68" s="11"/>
      <c r="AD68" s="11">
        <f t="shared" si="5"/>
        <v>10</v>
      </c>
      <c r="AE68" s="35"/>
    </row>
    <row r="69" spans="1:31" ht="25.5" x14ac:dyDescent="0.25">
      <c r="A69" s="26" t="s">
        <v>238</v>
      </c>
      <c r="B69" s="14" t="s">
        <v>156</v>
      </c>
      <c r="C69" s="16">
        <v>8.8620000000000001</v>
      </c>
      <c r="D69" s="11">
        <v>90</v>
      </c>
      <c r="E69" s="29">
        <v>72</v>
      </c>
      <c r="F69" s="10">
        <f t="shared" si="0"/>
        <v>8.1245768449559925</v>
      </c>
      <c r="G69" s="11">
        <v>10</v>
      </c>
      <c r="H69" s="10">
        <f t="shared" si="1"/>
        <v>11.111111111111111</v>
      </c>
      <c r="I69" s="11"/>
      <c r="J69" s="11"/>
      <c r="K69" s="11"/>
      <c r="L69" s="11"/>
      <c r="M69" s="11"/>
      <c r="N69" s="11"/>
      <c r="O69" s="11">
        <v>0</v>
      </c>
      <c r="P69" s="11"/>
      <c r="Q69" s="11"/>
      <c r="R69" s="11"/>
      <c r="S69" s="11">
        <v>0</v>
      </c>
      <c r="T69" s="11">
        <v>0</v>
      </c>
      <c r="U69" s="11">
        <f t="shared" si="4"/>
        <v>0</v>
      </c>
      <c r="V69" s="11">
        <v>10.799999999999999</v>
      </c>
      <c r="W69" s="11">
        <f t="shared" si="2"/>
        <v>15</v>
      </c>
      <c r="X69" s="11">
        <v>10</v>
      </c>
      <c r="Y69" s="10">
        <f t="shared" si="3"/>
        <v>13.888888888888889</v>
      </c>
      <c r="Z69" s="11"/>
      <c r="AA69" s="11"/>
      <c r="AB69" s="11"/>
      <c r="AC69" s="11"/>
      <c r="AD69" s="11">
        <f t="shared" si="5"/>
        <v>10</v>
      </c>
      <c r="AE69" s="35"/>
    </row>
    <row r="70" spans="1:31" x14ac:dyDescent="0.25">
      <c r="A70" s="26" t="s">
        <v>239</v>
      </c>
      <c r="B70" s="14" t="s">
        <v>157</v>
      </c>
      <c r="C70" s="16">
        <v>11.2681</v>
      </c>
      <c r="D70" s="11">
        <v>134</v>
      </c>
      <c r="E70" s="29">
        <v>58</v>
      </c>
      <c r="F70" s="10">
        <f t="shared" si="0"/>
        <v>5.1472741633460828</v>
      </c>
      <c r="G70" s="11">
        <v>6</v>
      </c>
      <c r="H70" s="10">
        <f t="shared" si="1"/>
        <v>4.4776119402985071</v>
      </c>
      <c r="I70" s="11"/>
      <c r="J70" s="11"/>
      <c r="K70" s="11"/>
      <c r="L70" s="11"/>
      <c r="M70" s="11"/>
      <c r="N70" s="11"/>
      <c r="O70" s="11">
        <v>6</v>
      </c>
      <c r="P70" s="11"/>
      <c r="Q70" s="11"/>
      <c r="R70" s="11"/>
      <c r="S70" s="11">
        <v>4</v>
      </c>
      <c r="T70" s="11">
        <v>2</v>
      </c>
      <c r="U70" s="11">
        <f t="shared" si="4"/>
        <v>100</v>
      </c>
      <c r="V70" s="11">
        <v>6.9599999999999991</v>
      </c>
      <c r="W70" s="11">
        <f t="shared" si="2"/>
        <v>11.999999999999998</v>
      </c>
      <c r="X70" s="11">
        <v>5</v>
      </c>
      <c r="Y70" s="10">
        <f t="shared" si="3"/>
        <v>8.6206896551724146</v>
      </c>
      <c r="Z70" s="11"/>
      <c r="AA70" s="11"/>
      <c r="AB70" s="11"/>
      <c r="AC70" s="11"/>
      <c r="AD70" s="11">
        <f t="shared" si="5"/>
        <v>5</v>
      </c>
      <c r="AE70" s="35"/>
    </row>
    <row r="71" spans="1:31" ht="38.25" x14ac:dyDescent="0.25">
      <c r="A71" s="26" t="s">
        <v>240</v>
      </c>
      <c r="B71" s="14" t="s">
        <v>158</v>
      </c>
      <c r="C71" s="16">
        <v>18.846</v>
      </c>
      <c r="D71" s="11">
        <v>202</v>
      </c>
      <c r="E71" s="29">
        <v>226</v>
      </c>
      <c r="F71" s="10">
        <f t="shared" si="0"/>
        <v>11.991934628037781</v>
      </c>
      <c r="G71" s="11">
        <v>12</v>
      </c>
      <c r="H71" s="10">
        <f t="shared" si="1"/>
        <v>5.9405940594059405</v>
      </c>
      <c r="I71" s="11"/>
      <c r="J71" s="11"/>
      <c r="K71" s="11"/>
      <c r="L71" s="11"/>
      <c r="M71" s="11"/>
      <c r="N71" s="11"/>
      <c r="O71" s="11">
        <v>12</v>
      </c>
      <c r="P71" s="11"/>
      <c r="Q71" s="11"/>
      <c r="R71" s="11"/>
      <c r="S71" s="11">
        <v>10</v>
      </c>
      <c r="T71" s="11">
        <v>2</v>
      </c>
      <c r="U71" s="11">
        <f t="shared" si="4"/>
        <v>100</v>
      </c>
      <c r="V71" s="11">
        <v>40.679999999999993</v>
      </c>
      <c r="W71" s="11">
        <f t="shared" si="2"/>
        <v>17.999999999999996</v>
      </c>
      <c r="X71" s="11">
        <v>16</v>
      </c>
      <c r="Y71" s="10">
        <f t="shared" si="3"/>
        <v>7.0796460176991154</v>
      </c>
      <c r="Z71" s="11"/>
      <c r="AA71" s="11"/>
      <c r="AB71" s="11"/>
      <c r="AC71" s="11"/>
      <c r="AD71" s="11">
        <f t="shared" si="5"/>
        <v>16</v>
      </c>
      <c r="AE71" s="35"/>
    </row>
    <row r="72" spans="1:31" ht="25.5" x14ac:dyDescent="0.25">
      <c r="A72" s="26" t="s">
        <v>241</v>
      </c>
      <c r="B72" s="14" t="s">
        <v>159</v>
      </c>
      <c r="C72" s="16">
        <v>16.332000000000001</v>
      </c>
      <c r="D72" s="11">
        <v>128</v>
      </c>
      <c r="E72" s="29">
        <v>139</v>
      </c>
      <c r="F72" s="10">
        <f t="shared" si="0"/>
        <v>8.5108988488856223</v>
      </c>
      <c r="G72" s="11">
        <v>7</v>
      </c>
      <c r="H72" s="10">
        <f t="shared" si="1"/>
        <v>5.46875</v>
      </c>
      <c r="I72" s="11"/>
      <c r="J72" s="11"/>
      <c r="K72" s="11"/>
      <c r="L72" s="11"/>
      <c r="M72" s="11"/>
      <c r="N72" s="11"/>
      <c r="O72" s="11">
        <v>7</v>
      </c>
      <c r="P72" s="11"/>
      <c r="Q72" s="11"/>
      <c r="R72" s="11"/>
      <c r="S72" s="11">
        <v>5</v>
      </c>
      <c r="T72" s="11">
        <v>2</v>
      </c>
      <c r="U72" s="11">
        <f t="shared" si="4"/>
        <v>100</v>
      </c>
      <c r="V72" s="11">
        <v>20.849999999999998</v>
      </c>
      <c r="W72" s="11">
        <f t="shared" si="2"/>
        <v>15</v>
      </c>
      <c r="X72" s="11">
        <v>7</v>
      </c>
      <c r="Y72" s="10">
        <f t="shared" si="3"/>
        <v>5.0359712230215825</v>
      </c>
      <c r="Z72" s="11"/>
      <c r="AA72" s="11"/>
      <c r="AB72" s="11"/>
      <c r="AC72" s="11"/>
      <c r="AD72" s="11">
        <f t="shared" si="5"/>
        <v>7</v>
      </c>
      <c r="AE72" s="35"/>
    </row>
    <row r="73" spans="1:31" ht="51" x14ac:dyDescent="0.25">
      <c r="A73" s="26" t="s">
        <v>242</v>
      </c>
      <c r="B73" s="14" t="s">
        <v>160</v>
      </c>
      <c r="C73" s="16">
        <v>15.0205</v>
      </c>
      <c r="D73" s="11">
        <v>105</v>
      </c>
      <c r="E73" s="29">
        <v>42</v>
      </c>
      <c r="F73" s="10">
        <f t="shared" si="0"/>
        <v>2.7961785559735031</v>
      </c>
      <c r="G73" s="11">
        <v>1</v>
      </c>
      <c r="H73" s="10">
        <f t="shared" si="1"/>
        <v>0.95238095238095233</v>
      </c>
      <c r="I73" s="11"/>
      <c r="J73" s="11"/>
      <c r="K73" s="11"/>
      <c r="L73" s="11"/>
      <c r="M73" s="11"/>
      <c r="N73" s="11"/>
      <c r="O73" s="11">
        <v>1</v>
      </c>
      <c r="P73" s="11"/>
      <c r="Q73" s="11"/>
      <c r="R73" s="11"/>
      <c r="S73" s="11">
        <v>0</v>
      </c>
      <c r="T73" s="11">
        <v>1</v>
      </c>
      <c r="U73" s="11">
        <f t="shared" si="4"/>
        <v>100</v>
      </c>
      <c r="V73" s="11">
        <v>3.36</v>
      </c>
      <c r="W73" s="11">
        <f t="shared" si="2"/>
        <v>8</v>
      </c>
      <c r="X73" s="11">
        <v>3</v>
      </c>
      <c r="Y73" s="10">
        <f t="shared" si="3"/>
        <v>7.1428571428571432</v>
      </c>
      <c r="Z73" s="11"/>
      <c r="AA73" s="11"/>
      <c r="AB73" s="11"/>
      <c r="AC73" s="11"/>
      <c r="AD73" s="11">
        <f t="shared" si="5"/>
        <v>3</v>
      </c>
      <c r="AE73" s="35"/>
    </row>
    <row r="74" spans="1:31" ht="25.5" x14ac:dyDescent="0.25">
      <c r="A74" s="26" t="s">
        <v>243</v>
      </c>
      <c r="B74" s="14" t="s">
        <v>161</v>
      </c>
      <c r="C74" s="16">
        <v>2.7606000000000002</v>
      </c>
      <c r="D74" s="11">
        <v>34</v>
      </c>
      <c r="E74" s="29">
        <v>39</v>
      </c>
      <c r="F74" s="10">
        <f t="shared" si="0"/>
        <v>14.127363616605084</v>
      </c>
      <c r="G74" s="11">
        <v>2</v>
      </c>
      <c r="H74" s="10">
        <f t="shared" si="1"/>
        <v>5.882352941176471</v>
      </c>
      <c r="I74" s="11"/>
      <c r="J74" s="11"/>
      <c r="K74" s="11"/>
      <c r="L74" s="11"/>
      <c r="M74" s="11"/>
      <c r="N74" s="11"/>
      <c r="O74" s="11">
        <v>2</v>
      </c>
      <c r="P74" s="11"/>
      <c r="Q74" s="11"/>
      <c r="R74" s="11"/>
      <c r="S74" s="11">
        <v>1</v>
      </c>
      <c r="T74" s="11">
        <v>1</v>
      </c>
      <c r="U74" s="11">
        <f t="shared" si="4"/>
        <v>100</v>
      </c>
      <c r="V74" s="11">
        <v>9.75</v>
      </c>
      <c r="W74" s="11">
        <f t="shared" si="2"/>
        <v>25</v>
      </c>
      <c r="X74" s="11">
        <v>2</v>
      </c>
      <c r="Y74" s="10">
        <f t="shared" si="3"/>
        <v>5.1282051282051286</v>
      </c>
      <c r="Z74" s="11"/>
      <c r="AA74" s="11"/>
      <c r="AB74" s="11"/>
      <c r="AC74" s="11"/>
      <c r="AD74" s="11">
        <f t="shared" si="5"/>
        <v>2</v>
      </c>
      <c r="AE74" s="35"/>
    </row>
    <row r="75" spans="1:31" ht="38.25" x14ac:dyDescent="0.25">
      <c r="A75" s="26" t="s">
        <v>244</v>
      </c>
      <c r="B75" s="14" t="s">
        <v>162</v>
      </c>
      <c r="C75" s="16">
        <v>10.968500000000001</v>
      </c>
      <c r="D75" s="11">
        <v>133</v>
      </c>
      <c r="E75" s="29">
        <v>101</v>
      </c>
      <c r="F75" s="10">
        <f t="shared" si="0"/>
        <v>9.2081870811870346</v>
      </c>
      <c r="G75" s="11">
        <v>11</v>
      </c>
      <c r="H75" s="10">
        <f t="shared" si="1"/>
        <v>8.2706766917293226</v>
      </c>
      <c r="I75" s="11"/>
      <c r="J75" s="11"/>
      <c r="K75" s="11"/>
      <c r="L75" s="11"/>
      <c r="M75" s="11"/>
      <c r="N75" s="11"/>
      <c r="O75" s="11">
        <v>10</v>
      </c>
      <c r="P75" s="11"/>
      <c r="Q75" s="11"/>
      <c r="R75" s="11"/>
      <c r="S75" s="11">
        <v>7</v>
      </c>
      <c r="T75" s="11">
        <v>3</v>
      </c>
      <c r="U75" s="11">
        <f t="shared" si="4"/>
        <v>90.909090909090907</v>
      </c>
      <c r="V75" s="11">
        <v>18.18</v>
      </c>
      <c r="W75" s="11">
        <f t="shared" si="2"/>
        <v>18</v>
      </c>
      <c r="X75" s="11">
        <v>6</v>
      </c>
      <c r="Y75" s="10">
        <f t="shared" si="3"/>
        <v>5.9405940594059405</v>
      </c>
      <c r="Z75" s="11"/>
      <c r="AA75" s="11"/>
      <c r="AB75" s="11"/>
      <c r="AC75" s="11"/>
      <c r="AD75" s="11">
        <f t="shared" si="5"/>
        <v>6</v>
      </c>
      <c r="AE75" s="35"/>
    </row>
    <row r="76" spans="1:31" x14ac:dyDescent="0.25">
      <c r="A76" s="26" t="s">
        <v>245</v>
      </c>
      <c r="B76" s="13" t="s">
        <v>79</v>
      </c>
      <c r="C76" s="16"/>
      <c r="D76" s="11"/>
      <c r="E76" s="29"/>
      <c r="F76" s="10"/>
      <c r="G76" s="11"/>
      <c r="H76" s="10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0"/>
      <c r="Z76" s="11"/>
      <c r="AA76" s="11"/>
      <c r="AB76" s="11"/>
      <c r="AC76" s="11"/>
      <c r="AD76" s="11"/>
      <c r="AE76" s="35"/>
    </row>
    <row r="77" spans="1:31" ht="25.5" x14ac:dyDescent="0.25">
      <c r="A77" s="26" t="s">
        <v>74</v>
      </c>
      <c r="B77" s="14" t="s">
        <v>163</v>
      </c>
      <c r="C77" s="16">
        <v>19.0381</v>
      </c>
      <c r="D77" s="11">
        <v>73</v>
      </c>
      <c r="E77" s="29">
        <v>54</v>
      </c>
      <c r="F77" s="10">
        <f t="shared" si="0"/>
        <v>2.8364174996454476</v>
      </c>
      <c r="G77" s="11">
        <v>4</v>
      </c>
      <c r="H77" s="10">
        <f t="shared" si="1"/>
        <v>5.4794520547945202</v>
      </c>
      <c r="I77" s="11"/>
      <c r="J77" s="11"/>
      <c r="K77" s="11"/>
      <c r="L77" s="11"/>
      <c r="M77" s="11"/>
      <c r="N77" s="11"/>
      <c r="O77" s="11">
        <v>4</v>
      </c>
      <c r="P77" s="11"/>
      <c r="Q77" s="11"/>
      <c r="R77" s="11"/>
      <c r="S77" s="11">
        <v>3</v>
      </c>
      <c r="T77" s="11">
        <v>1</v>
      </c>
      <c r="U77" s="11">
        <f t="shared" si="4"/>
        <v>100</v>
      </c>
      <c r="V77" s="11">
        <v>4.32</v>
      </c>
      <c r="W77" s="11">
        <f t="shared" si="2"/>
        <v>8</v>
      </c>
      <c r="X77" s="11">
        <v>3</v>
      </c>
      <c r="Y77" s="10">
        <f t="shared" si="3"/>
        <v>5.5555555555555554</v>
      </c>
      <c r="Z77" s="11"/>
      <c r="AA77" s="11"/>
      <c r="AB77" s="11"/>
      <c r="AC77" s="11"/>
      <c r="AD77" s="11">
        <f t="shared" si="5"/>
        <v>3</v>
      </c>
      <c r="AE77" s="35"/>
    </row>
    <row r="78" spans="1:31" ht="76.5" x14ac:dyDescent="0.25">
      <c r="A78" s="26" t="s">
        <v>75</v>
      </c>
      <c r="B78" s="14" t="s">
        <v>164</v>
      </c>
      <c r="C78" s="16">
        <v>49.19</v>
      </c>
      <c r="D78" s="11">
        <v>312</v>
      </c>
      <c r="E78" s="29">
        <v>329</v>
      </c>
      <c r="F78" s="10">
        <f t="shared" ref="F78:F130" si="6">E78/C78</f>
        <v>6.6883512909127871</v>
      </c>
      <c r="G78" s="11">
        <v>10</v>
      </c>
      <c r="H78" s="10">
        <f t="shared" ref="H78:H131" si="7">G78*100/D78</f>
        <v>3.2051282051282053</v>
      </c>
      <c r="I78" s="11"/>
      <c r="J78" s="11"/>
      <c r="K78" s="11"/>
      <c r="L78" s="11"/>
      <c r="M78" s="11"/>
      <c r="N78" s="11"/>
      <c r="O78" s="11">
        <v>8</v>
      </c>
      <c r="P78" s="11"/>
      <c r="Q78" s="11"/>
      <c r="R78" s="11"/>
      <c r="S78" s="11">
        <v>6</v>
      </c>
      <c r="T78" s="11">
        <v>2</v>
      </c>
      <c r="U78" s="11">
        <f t="shared" ref="U78:U129" si="8">O78*100/G78</f>
        <v>80</v>
      </c>
      <c r="V78" s="11">
        <v>49.35</v>
      </c>
      <c r="W78" s="11">
        <f t="shared" ref="W78:W131" si="9">V78*100/E78</f>
        <v>15</v>
      </c>
      <c r="X78" s="11">
        <v>15</v>
      </c>
      <c r="Y78" s="10">
        <f t="shared" ref="Y78:Y131" si="10">X78*100/E78</f>
        <v>4.5592705167173255</v>
      </c>
      <c r="Z78" s="11"/>
      <c r="AA78" s="11"/>
      <c r="AB78" s="11"/>
      <c r="AC78" s="11"/>
      <c r="AD78" s="11">
        <f t="shared" si="5"/>
        <v>15</v>
      </c>
      <c r="AE78" s="35"/>
    </row>
    <row r="79" spans="1:31" ht="25.5" x14ac:dyDescent="0.25">
      <c r="A79" s="26" t="s">
        <v>76</v>
      </c>
      <c r="B79" s="14" t="s">
        <v>165</v>
      </c>
      <c r="C79" s="16">
        <v>12.4422</v>
      </c>
      <c r="D79" s="11">
        <v>66</v>
      </c>
      <c r="E79" s="29">
        <v>71</v>
      </c>
      <c r="F79" s="10">
        <f t="shared" si="6"/>
        <v>5.7063863303917319</v>
      </c>
      <c r="G79" s="11">
        <v>5</v>
      </c>
      <c r="H79" s="10">
        <f t="shared" si="7"/>
        <v>7.5757575757575761</v>
      </c>
      <c r="I79" s="11"/>
      <c r="J79" s="11"/>
      <c r="K79" s="11"/>
      <c r="L79" s="11"/>
      <c r="M79" s="11"/>
      <c r="N79" s="11"/>
      <c r="O79" s="11">
        <v>5</v>
      </c>
      <c r="P79" s="11"/>
      <c r="Q79" s="11"/>
      <c r="R79" s="11"/>
      <c r="S79" s="11">
        <v>4</v>
      </c>
      <c r="T79" s="11">
        <v>1</v>
      </c>
      <c r="U79" s="11">
        <f t="shared" si="8"/>
        <v>100</v>
      </c>
      <c r="V79" s="11">
        <v>8.52</v>
      </c>
      <c r="W79" s="11">
        <f t="shared" si="9"/>
        <v>12</v>
      </c>
      <c r="X79" s="11">
        <v>8</v>
      </c>
      <c r="Y79" s="10">
        <f t="shared" si="10"/>
        <v>11.267605633802816</v>
      </c>
      <c r="Z79" s="11"/>
      <c r="AA79" s="11"/>
      <c r="AB79" s="11"/>
      <c r="AC79" s="11"/>
      <c r="AD79" s="11">
        <f t="shared" ref="AD79:AD131" si="11">X79-AE79</f>
        <v>8</v>
      </c>
      <c r="AE79" s="35"/>
    </row>
    <row r="80" spans="1:31" ht="25.5" x14ac:dyDescent="0.25">
      <c r="A80" s="26" t="s">
        <v>77</v>
      </c>
      <c r="B80" s="14" t="s">
        <v>166</v>
      </c>
      <c r="C80" s="16">
        <v>11.343999999999999</v>
      </c>
      <c r="D80" s="11">
        <v>42</v>
      </c>
      <c r="E80" s="29">
        <v>118</v>
      </c>
      <c r="F80" s="10">
        <f t="shared" si="6"/>
        <v>10.401974612129761</v>
      </c>
      <c r="G80" s="11">
        <v>2</v>
      </c>
      <c r="H80" s="10">
        <f t="shared" si="7"/>
        <v>4.7619047619047619</v>
      </c>
      <c r="I80" s="11"/>
      <c r="J80" s="11"/>
      <c r="K80" s="11"/>
      <c r="L80" s="11"/>
      <c r="M80" s="11"/>
      <c r="N80" s="11"/>
      <c r="O80" s="11">
        <v>2</v>
      </c>
      <c r="P80" s="11"/>
      <c r="Q80" s="11"/>
      <c r="R80" s="11"/>
      <c r="S80" s="11">
        <v>1</v>
      </c>
      <c r="T80" s="11">
        <v>1</v>
      </c>
      <c r="U80" s="11">
        <f t="shared" si="8"/>
        <v>100</v>
      </c>
      <c r="V80" s="11">
        <v>21.24</v>
      </c>
      <c r="W80" s="11">
        <f t="shared" si="9"/>
        <v>18</v>
      </c>
      <c r="X80" s="11">
        <v>3</v>
      </c>
      <c r="Y80" s="10">
        <f t="shared" si="10"/>
        <v>2.5423728813559321</v>
      </c>
      <c r="Z80" s="11"/>
      <c r="AA80" s="11"/>
      <c r="AB80" s="11"/>
      <c r="AC80" s="11"/>
      <c r="AD80" s="11">
        <f t="shared" si="11"/>
        <v>3</v>
      </c>
      <c r="AE80" s="35"/>
    </row>
    <row r="81" spans="1:31" ht="63.75" x14ac:dyDescent="0.25">
      <c r="A81" s="26" t="s">
        <v>246</v>
      </c>
      <c r="B81" s="14" t="s">
        <v>208</v>
      </c>
      <c r="C81" s="16">
        <v>26.6797</v>
      </c>
      <c r="D81" s="11">
        <v>99</v>
      </c>
      <c r="E81" s="29">
        <v>153</v>
      </c>
      <c r="F81" s="10">
        <f t="shared" si="6"/>
        <v>5.7346971667597462</v>
      </c>
      <c r="G81" s="11">
        <v>6</v>
      </c>
      <c r="H81" s="10">
        <f t="shared" si="7"/>
        <v>6.0606060606060606</v>
      </c>
      <c r="I81" s="11"/>
      <c r="J81" s="11"/>
      <c r="K81" s="11"/>
      <c r="L81" s="11"/>
      <c r="M81" s="11"/>
      <c r="N81" s="11"/>
      <c r="O81" s="11">
        <v>6</v>
      </c>
      <c r="P81" s="11"/>
      <c r="Q81" s="11"/>
      <c r="R81" s="11"/>
      <c r="S81" s="11">
        <v>4</v>
      </c>
      <c r="T81" s="11">
        <v>2</v>
      </c>
      <c r="U81" s="11">
        <f t="shared" si="8"/>
        <v>100</v>
      </c>
      <c r="V81" s="11">
        <v>18.36</v>
      </c>
      <c r="W81" s="11">
        <f t="shared" si="9"/>
        <v>12</v>
      </c>
      <c r="X81" s="11">
        <v>6</v>
      </c>
      <c r="Y81" s="10">
        <f t="shared" si="10"/>
        <v>3.9215686274509802</v>
      </c>
      <c r="Z81" s="11"/>
      <c r="AA81" s="11"/>
      <c r="AB81" s="11"/>
      <c r="AC81" s="11"/>
      <c r="AD81" s="11">
        <f t="shared" si="11"/>
        <v>6</v>
      </c>
      <c r="AE81" s="35"/>
    </row>
    <row r="82" spans="1:31" x14ac:dyDescent="0.25">
      <c r="A82" s="12" t="s">
        <v>247</v>
      </c>
      <c r="B82" s="13" t="s">
        <v>73</v>
      </c>
      <c r="C82" s="16"/>
      <c r="D82" s="11"/>
      <c r="E82" s="29"/>
      <c r="F82" s="10"/>
      <c r="G82" s="11"/>
      <c r="H82" s="1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0"/>
      <c r="Z82" s="11"/>
      <c r="AA82" s="11"/>
      <c r="AB82" s="11"/>
      <c r="AC82" s="11"/>
      <c r="AD82" s="11"/>
      <c r="AE82" s="35"/>
    </row>
    <row r="83" spans="1:31" ht="25.5" x14ac:dyDescent="0.25">
      <c r="A83" s="26" t="s">
        <v>78</v>
      </c>
      <c r="B83" s="14" t="s">
        <v>167</v>
      </c>
      <c r="C83" s="16">
        <v>8.3520000000000003</v>
      </c>
      <c r="D83" s="11">
        <v>69</v>
      </c>
      <c r="E83" s="29">
        <v>40</v>
      </c>
      <c r="F83" s="10">
        <f t="shared" si="6"/>
        <v>4.7892720306513406</v>
      </c>
      <c r="G83" s="11">
        <v>8</v>
      </c>
      <c r="H83" s="10">
        <f t="shared" si="7"/>
        <v>11.594202898550725</v>
      </c>
      <c r="I83" s="11"/>
      <c r="J83" s="11"/>
      <c r="K83" s="11"/>
      <c r="L83" s="11"/>
      <c r="M83" s="11">
        <v>5</v>
      </c>
      <c r="N83" s="11">
        <v>3</v>
      </c>
      <c r="O83" s="11">
        <v>4</v>
      </c>
      <c r="P83" s="11"/>
      <c r="Q83" s="11"/>
      <c r="R83" s="11"/>
      <c r="S83" s="11">
        <v>3</v>
      </c>
      <c r="T83" s="11">
        <v>1</v>
      </c>
      <c r="U83" s="11">
        <f t="shared" si="8"/>
        <v>50</v>
      </c>
      <c r="V83" s="11">
        <v>4.8000000000000007</v>
      </c>
      <c r="W83" s="11">
        <f t="shared" si="9"/>
        <v>12.000000000000002</v>
      </c>
      <c r="X83" s="11">
        <v>4</v>
      </c>
      <c r="Y83" s="10">
        <f t="shared" si="10"/>
        <v>10</v>
      </c>
      <c r="Z83" s="11"/>
      <c r="AA83" s="11"/>
      <c r="AB83" s="11"/>
      <c r="AC83" s="11"/>
      <c r="AD83" s="11">
        <f t="shared" si="11"/>
        <v>2</v>
      </c>
      <c r="AE83" s="35">
        <v>2</v>
      </c>
    </row>
    <row r="84" spans="1:31" ht="51" x14ac:dyDescent="0.25">
      <c r="A84" s="26" t="s">
        <v>248</v>
      </c>
      <c r="B84" s="14" t="s">
        <v>168</v>
      </c>
      <c r="C84" s="16">
        <v>69.177999999999997</v>
      </c>
      <c r="D84" s="11">
        <v>630</v>
      </c>
      <c r="E84" s="29">
        <v>672</v>
      </c>
      <c r="F84" s="10">
        <f t="shared" si="6"/>
        <v>9.7140709474110274</v>
      </c>
      <c r="G84" s="11">
        <v>37</v>
      </c>
      <c r="H84" s="10">
        <f t="shared" si="7"/>
        <v>5.8730158730158726</v>
      </c>
      <c r="I84" s="11"/>
      <c r="J84" s="11"/>
      <c r="K84" s="11"/>
      <c r="L84" s="11"/>
      <c r="M84" s="11"/>
      <c r="N84" s="11"/>
      <c r="O84" s="11">
        <v>37</v>
      </c>
      <c r="P84" s="11"/>
      <c r="Q84" s="11"/>
      <c r="R84" s="11"/>
      <c r="S84" s="11">
        <v>26</v>
      </c>
      <c r="T84" s="11">
        <v>11</v>
      </c>
      <c r="U84" s="11">
        <f t="shared" si="8"/>
        <v>100</v>
      </c>
      <c r="V84" s="11">
        <v>120.96</v>
      </c>
      <c r="W84" s="11">
        <f t="shared" si="9"/>
        <v>18</v>
      </c>
      <c r="X84" s="11">
        <v>15</v>
      </c>
      <c r="Y84" s="10">
        <f t="shared" si="10"/>
        <v>2.2321428571428572</v>
      </c>
      <c r="Z84" s="11"/>
      <c r="AA84" s="11"/>
      <c r="AB84" s="11"/>
      <c r="AC84" s="11"/>
      <c r="AD84" s="11">
        <f t="shared" si="11"/>
        <v>15</v>
      </c>
      <c r="AE84" s="35"/>
    </row>
    <row r="85" spans="1:31" ht="25.5" x14ac:dyDescent="0.25">
      <c r="A85" s="26" t="s">
        <v>249</v>
      </c>
      <c r="B85" s="14" t="s">
        <v>169</v>
      </c>
      <c r="C85" s="16">
        <v>9.0981000000000005</v>
      </c>
      <c r="D85" s="11">
        <v>119</v>
      </c>
      <c r="E85" s="29">
        <v>94</v>
      </c>
      <c r="F85" s="10">
        <f t="shared" si="6"/>
        <v>10.331827524428176</v>
      </c>
      <c r="G85" s="11">
        <v>7</v>
      </c>
      <c r="H85" s="10">
        <f t="shared" si="7"/>
        <v>5.882352941176471</v>
      </c>
      <c r="I85" s="11"/>
      <c r="J85" s="11"/>
      <c r="K85" s="11"/>
      <c r="L85" s="11"/>
      <c r="M85" s="11"/>
      <c r="N85" s="11"/>
      <c r="O85" s="11">
        <v>6</v>
      </c>
      <c r="P85" s="11"/>
      <c r="Q85" s="11"/>
      <c r="R85" s="11"/>
      <c r="S85" s="11">
        <v>4</v>
      </c>
      <c r="T85" s="11">
        <v>2</v>
      </c>
      <c r="U85" s="11">
        <f t="shared" si="8"/>
        <v>85.714285714285708</v>
      </c>
      <c r="V85" s="11">
        <v>16.919999999999998</v>
      </c>
      <c r="W85" s="11">
        <f t="shared" si="9"/>
        <v>17.999999999999996</v>
      </c>
      <c r="X85" s="11">
        <v>4</v>
      </c>
      <c r="Y85" s="10">
        <f t="shared" si="10"/>
        <v>4.2553191489361701</v>
      </c>
      <c r="Z85" s="11"/>
      <c r="AA85" s="11"/>
      <c r="AB85" s="11"/>
      <c r="AC85" s="11"/>
      <c r="AD85" s="11">
        <f t="shared" si="11"/>
        <v>4</v>
      </c>
      <c r="AE85" s="35"/>
    </row>
    <row r="86" spans="1:31" ht="25.5" x14ac:dyDescent="0.25">
      <c r="A86" s="26" t="s">
        <v>250</v>
      </c>
      <c r="B86" s="14" t="s">
        <v>170</v>
      </c>
      <c r="C86" s="16">
        <v>15.8748</v>
      </c>
      <c r="D86" s="11">
        <v>59</v>
      </c>
      <c r="E86" s="29">
        <v>126</v>
      </c>
      <c r="F86" s="10">
        <f t="shared" si="6"/>
        <v>7.9371078690755157</v>
      </c>
      <c r="G86" s="11">
        <v>3</v>
      </c>
      <c r="H86" s="10">
        <f t="shared" si="7"/>
        <v>5.0847457627118642</v>
      </c>
      <c r="I86" s="11"/>
      <c r="J86" s="11"/>
      <c r="K86" s="11"/>
      <c r="L86" s="11"/>
      <c r="M86" s="11"/>
      <c r="N86" s="11"/>
      <c r="O86" s="11">
        <v>3</v>
      </c>
      <c r="P86" s="11"/>
      <c r="Q86" s="11"/>
      <c r="R86" s="11"/>
      <c r="S86" s="11">
        <v>2</v>
      </c>
      <c r="T86" s="11">
        <v>1</v>
      </c>
      <c r="U86" s="11">
        <f t="shared" si="8"/>
        <v>100</v>
      </c>
      <c r="V86" s="11">
        <v>18.899999999999999</v>
      </c>
      <c r="W86" s="11">
        <f t="shared" si="9"/>
        <v>14.999999999999998</v>
      </c>
      <c r="X86" s="11">
        <v>13</v>
      </c>
      <c r="Y86" s="10">
        <f t="shared" si="10"/>
        <v>10.317460317460318</v>
      </c>
      <c r="Z86" s="11"/>
      <c r="AA86" s="11"/>
      <c r="AB86" s="11"/>
      <c r="AC86" s="11"/>
      <c r="AD86" s="11">
        <f t="shared" si="11"/>
        <v>13</v>
      </c>
      <c r="AE86" s="35"/>
    </row>
    <row r="87" spans="1:31" ht="38.25" x14ac:dyDescent="0.25">
      <c r="A87" s="26" t="s">
        <v>251</v>
      </c>
      <c r="B87" s="14" t="s">
        <v>171</v>
      </c>
      <c r="C87" s="16">
        <v>10.880599999999999</v>
      </c>
      <c r="D87" s="11">
        <v>82</v>
      </c>
      <c r="E87" s="29">
        <v>74</v>
      </c>
      <c r="F87" s="10">
        <f t="shared" si="6"/>
        <v>6.8010955278201575</v>
      </c>
      <c r="G87" s="11">
        <v>5</v>
      </c>
      <c r="H87" s="10">
        <f t="shared" si="7"/>
        <v>6.0975609756097562</v>
      </c>
      <c r="I87" s="11"/>
      <c r="J87" s="11"/>
      <c r="K87" s="11"/>
      <c r="L87" s="11"/>
      <c r="M87" s="11"/>
      <c r="N87" s="11"/>
      <c r="O87" s="11">
        <v>5</v>
      </c>
      <c r="P87" s="11"/>
      <c r="Q87" s="11"/>
      <c r="R87" s="11"/>
      <c r="S87" s="11">
        <v>4</v>
      </c>
      <c r="T87" s="11">
        <v>1</v>
      </c>
      <c r="U87" s="11">
        <f t="shared" si="8"/>
        <v>100</v>
      </c>
      <c r="V87" s="11">
        <v>11.1</v>
      </c>
      <c r="W87" s="11">
        <f t="shared" si="9"/>
        <v>15</v>
      </c>
      <c r="X87" s="11">
        <v>6</v>
      </c>
      <c r="Y87" s="10">
        <f t="shared" si="10"/>
        <v>8.1081081081081088</v>
      </c>
      <c r="Z87" s="11"/>
      <c r="AA87" s="11"/>
      <c r="AB87" s="11"/>
      <c r="AC87" s="11"/>
      <c r="AD87" s="11">
        <f t="shared" si="11"/>
        <v>6</v>
      </c>
      <c r="AE87" s="35"/>
    </row>
    <row r="88" spans="1:31" x14ac:dyDescent="0.25">
      <c r="A88" s="12" t="s">
        <v>252</v>
      </c>
      <c r="B88" s="13" t="s">
        <v>80</v>
      </c>
      <c r="C88" s="16"/>
      <c r="D88" s="11"/>
      <c r="E88" s="29"/>
      <c r="F88" s="10"/>
      <c r="G88" s="11"/>
      <c r="H88" s="10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0"/>
      <c r="Z88" s="11"/>
      <c r="AA88" s="11"/>
      <c r="AB88" s="11"/>
      <c r="AC88" s="11"/>
      <c r="AD88" s="11"/>
      <c r="AE88" s="35"/>
    </row>
    <row r="89" spans="1:31" ht="25.5" x14ac:dyDescent="0.25">
      <c r="A89" s="26" t="s">
        <v>253</v>
      </c>
      <c r="B89" s="14" t="s">
        <v>172</v>
      </c>
      <c r="C89" s="16">
        <v>76.063999999999993</v>
      </c>
      <c r="D89" s="11">
        <v>185</v>
      </c>
      <c r="E89" s="29">
        <v>196</v>
      </c>
      <c r="F89" s="10">
        <f t="shared" si="6"/>
        <v>2.5767774505679428</v>
      </c>
      <c r="G89" s="11">
        <v>7</v>
      </c>
      <c r="H89" s="10">
        <f t="shared" si="7"/>
        <v>3.7837837837837838</v>
      </c>
      <c r="I89" s="11"/>
      <c r="J89" s="11"/>
      <c r="K89" s="11"/>
      <c r="L89" s="11"/>
      <c r="M89" s="11"/>
      <c r="N89" s="11">
        <v>1</v>
      </c>
      <c r="O89" s="11">
        <v>1</v>
      </c>
      <c r="P89" s="11"/>
      <c r="Q89" s="11"/>
      <c r="R89" s="11"/>
      <c r="S89" s="11">
        <v>0</v>
      </c>
      <c r="T89" s="11">
        <v>1</v>
      </c>
      <c r="U89" s="11">
        <f t="shared" si="8"/>
        <v>14.285714285714286</v>
      </c>
      <c r="V89" s="11">
        <v>15.68</v>
      </c>
      <c r="W89" s="11">
        <f t="shared" si="9"/>
        <v>8</v>
      </c>
      <c r="X89" s="11">
        <v>15</v>
      </c>
      <c r="Y89" s="10">
        <f t="shared" si="10"/>
        <v>7.6530612244897958</v>
      </c>
      <c r="Z89" s="11"/>
      <c r="AA89" s="11"/>
      <c r="AB89" s="11"/>
      <c r="AC89" s="11"/>
      <c r="AD89" s="11">
        <f t="shared" si="11"/>
        <v>10</v>
      </c>
      <c r="AE89" s="35">
        <v>5</v>
      </c>
    </row>
    <row r="90" spans="1:31" x14ac:dyDescent="0.25">
      <c r="A90" s="12" t="s">
        <v>254</v>
      </c>
      <c r="B90" s="13" t="s">
        <v>83</v>
      </c>
      <c r="C90" s="16"/>
      <c r="D90" s="11"/>
      <c r="E90" s="29"/>
      <c r="F90" s="10"/>
      <c r="G90" s="11"/>
      <c r="H90" s="10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0"/>
      <c r="Z90" s="11"/>
      <c r="AA90" s="11"/>
      <c r="AB90" s="11"/>
      <c r="AC90" s="11"/>
      <c r="AD90" s="11"/>
      <c r="AE90" s="35"/>
    </row>
    <row r="91" spans="1:31" ht="25.5" x14ac:dyDescent="0.25">
      <c r="A91" s="26" t="s">
        <v>81</v>
      </c>
      <c r="B91" s="14" t="s">
        <v>173</v>
      </c>
      <c r="C91" s="16">
        <v>26.05</v>
      </c>
      <c r="D91" s="11">
        <v>4</v>
      </c>
      <c r="E91" s="29">
        <v>11</v>
      </c>
      <c r="F91" s="10">
        <f t="shared" si="6"/>
        <v>0.42226487523992323</v>
      </c>
      <c r="G91" s="11"/>
      <c r="H91" s="10">
        <f t="shared" si="7"/>
        <v>0</v>
      </c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>
        <v>0.55000000000000004</v>
      </c>
      <c r="W91" s="11">
        <f t="shared" si="9"/>
        <v>5.0000000000000009</v>
      </c>
      <c r="X91" s="11">
        <v>0</v>
      </c>
      <c r="Y91" s="10">
        <f t="shared" si="10"/>
        <v>0</v>
      </c>
      <c r="Z91" s="11"/>
      <c r="AA91" s="11"/>
      <c r="AB91" s="11"/>
      <c r="AC91" s="11"/>
      <c r="AD91" s="11">
        <f t="shared" si="11"/>
        <v>0</v>
      </c>
      <c r="AE91" s="35"/>
    </row>
    <row r="92" spans="1:31" ht="25.5" x14ac:dyDescent="0.25">
      <c r="A92" s="26" t="s">
        <v>255</v>
      </c>
      <c r="B92" s="14" t="s">
        <v>174</v>
      </c>
      <c r="C92" s="16">
        <v>2.9691999999999998</v>
      </c>
      <c r="D92" s="11">
        <v>104</v>
      </c>
      <c r="E92" s="29">
        <v>34</v>
      </c>
      <c r="F92" s="10">
        <f t="shared" si="6"/>
        <v>11.450895864205847</v>
      </c>
      <c r="G92" s="11">
        <v>5</v>
      </c>
      <c r="H92" s="10">
        <f t="shared" si="7"/>
        <v>4.8076923076923075</v>
      </c>
      <c r="I92" s="11"/>
      <c r="J92" s="11"/>
      <c r="K92" s="11"/>
      <c r="L92" s="11"/>
      <c r="M92" s="11"/>
      <c r="N92" s="11"/>
      <c r="O92" s="11">
        <v>5</v>
      </c>
      <c r="P92" s="11"/>
      <c r="Q92" s="11"/>
      <c r="R92" s="11"/>
      <c r="S92" s="11">
        <v>3</v>
      </c>
      <c r="T92" s="11">
        <v>2</v>
      </c>
      <c r="U92" s="11">
        <f t="shared" si="8"/>
        <v>100</v>
      </c>
      <c r="V92" s="11">
        <v>6.12</v>
      </c>
      <c r="W92" s="11">
        <f t="shared" si="9"/>
        <v>18</v>
      </c>
      <c r="X92" s="11">
        <v>6</v>
      </c>
      <c r="Y92" s="10">
        <f t="shared" si="10"/>
        <v>17.647058823529413</v>
      </c>
      <c r="Z92" s="11"/>
      <c r="AA92" s="11"/>
      <c r="AB92" s="11"/>
      <c r="AC92" s="11"/>
      <c r="AD92" s="11">
        <f t="shared" si="11"/>
        <v>6</v>
      </c>
      <c r="AE92" s="35"/>
    </row>
    <row r="93" spans="1:31" ht="41.25" customHeight="1" x14ac:dyDescent="0.25">
      <c r="A93" s="26"/>
      <c r="B93" s="14" t="s">
        <v>211</v>
      </c>
      <c r="C93" s="16">
        <v>22.713000000000001</v>
      </c>
      <c r="D93" s="11"/>
      <c r="E93" s="29"/>
      <c r="F93" s="10">
        <f t="shared" si="6"/>
        <v>0</v>
      </c>
      <c r="G93" s="11"/>
      <c r="H93" s="10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0"/>
      <c r="Z93" s="11"/>
      <c r="AA93" s="11"/>
      <c r="AB93" s="11"/>
      <c r="AC93" s="11"/>
      <c r="AD93" s="11"/>
      <c r="AE93" s="35"/>
    </row>
    <row r="94" spans="1:31" ht="51" x14ac:dyDescent="0.25">
      <c r="A94" s="26" t="s">
        <v>256</v>
      </c>
      <c r="B94" s="14" t="s">
        <v>175</v>
      </c>
      <c r="C94" s="16">
        <v>13.407400000000001</v>
      </c>
      <c r="D94" s="11">
        <v>64</v>
      </c>
      <c r="E94" s="29">
        <v>98</v>
      </c>
      <c r="F94" s="10">
        <f t="shared" si="6"/>
        <v>7.3093963035338687</v>
      </c>
      <c r="G94" s="11">
        <v>5</v>
      </c>
      <c r="H94" s="10">
        <f t="shared" si="7"/>
        <v>7.8125</v>
      </c>
      <c r="I94" s="11"/>
      <c r="J94" s="11"/>
      <c r="K94" s="11"/>
      <c r="L94" s="11"/>
      <c r="M94" s="11"/>
      <c r="N94" s="11"/>
      <c r="O94" s="11">
        <v>0</v>
      </c>
      <c r="P94" s="11"/>
      <c r="Q94" s="11"/>
      <c r="R94" s="11"/>
      <c r="S94" s="11">
        <v>0</v>
      </c>
      <c r="T94" s="11">
        <v>0</v>
      </c>
      <c r="U94" s="11">
        <f t="shared" si="8"/>
        <v>0</v>
      </c>
      <c r="V94" s="11">
        <v>14.7</v>
      </c>
      <c r="W94" s="11">
        <f t="shared" si="9"/>
        <v>15</v>
      </c>
      <c r="X94" s="11">
        <v>3</v>
      </c>
      <c r="Y94" s="10">
        <f t="shared" si="10"/>
        <v>3.0612244897959182</v>
      </c>
      <c r="Z94" s="11"/>
      <c r="AA94" s="11"/>
      <c r="AB94" s="11"/>
      <c r="AC94" s="11"/>
      <c r="AD94" s="11">
        <f t="shared" si="11"/>
        <v>3</v>
      </c>
      <c r="AE94" s="35"/>
    </row>
    <row r="95" spans="1:31" ht="38.25" x14ac:dyDescent="0.25">
      <c r="A95" s="26" t="s">
        <v>257</v>
      </c>
      <c r="B95" s="14" t="s">
        <v>176</v>
      </c>
      <c r="C95" s="16">
        <v>9.3056000000000001</v>
      </c>
      <c r="D95" s="11">
        <v>47</v>
      </c>
      <c r="E95" s="29">
        <v>98</v>
      </c>
      <c r="F95" s="10">
        <f t="shared" si="6"/>
        <v>10.531292984869326</v>
      </c>
      <c r="G95" s="11">
        <v>3</v>
      </c>
      <c r="H95" s="10">
        <f t="shared" si="7"/>
        <v>6.3829787234042552</v>
      </c>
      <c r="I95" s="11"/>
      <c r="J95" s="11"/>
      <c r="K95" s="11"/>
      <c r="L95" s="11"/>
      <c r="M95" s="11"/>
      <c r="N95" s="11"/>
      <c r="O95" s="11">
        <v>0</v>
      </c>
      <c r="P95" s="11"/>
      <c r="Q95" s="11"/>
      <c r="R95" s="11"/>
      <c r="S95" s="11">
        <v>0</v>
      </c>
      <c r="T95" s="11">
        <v>0</v>
      </c>
      <c r="U95" s="11">
        <f t="shared" si="8"/>
        <v>0</v>
      </c>
      <c r="V95" s="11">
        <v>17.64</v>
      </c>
      <c r="W95" s="11">
        <f t="shared" si="9"/>
        <v>18</v>
      </c>
      <c r="X95" s="11">
        <v>3</v>
      </c>
      <c r="Y95" s="10">
        <f t="shared" si="10"/>
        <v>3.0612244897959182</v>
      </c>
      <c r="Z95" s="11"/>
      <c r="AA95" s="11"/>
      <c r="AB95" s="11"/>
      <c r="AC95" s="11"/>
      <c r="AD95" s="11">
        <f t="shared" si="11"/>
        <v>3</v>
      </c>
      <c r="AE95" s="35"/>
    </row>
    <row r="96" spans="1:31" ht="38.25" x14ac:dyDescent="0.25">
      <c r="A96" s="26" t="s">
        <v>258</v>
      </c>
      <c r="B96" s="14" t="s">
        <v>177</v>
      </c>
      <c r="C96" s="16">
        <v>22.952400000000001</v>
      </c>
      <c r="D96" s="11">
        <v>297</v>
      </c>
      <c r="E96" s="29">
        <v>285</v>
      </c>
      <c r="F96" s="10">
        <f t="shared" si="6"/>
        <v>12.417002143566686</v>
      </c>
      <c r="G96" s="11">
        <v>10</v>
      </c>
      <c r="H96" s="10">
        <f t="shared" si="7"/>
        <v>3.3670033670033672</v>
      </c>
      <c r="I96" s="11"/>
      <c r="J96" s="11"/>
      <c r="K96" s="11"/>
      <c r="L96" s="11"/>
      <c r="M96" s="11"/>
      <c r="N96" s="11"/>
      <c r="O96" s="11">
        <v>8</v>
      </c>
      <c r="P96" s="11"/>
      <c r="Q96" s="11"/>
      <c r="R96" s="11"/>
      <c r="S96" s="11">
        <v>7</v>
      </c>
      <c r="T96" s="11">
        <v>1</v>
      </c>
      <c r="U96" s="11">
        <f t="shared" si="8"/>
        <v>80</v>
      </c>
      <c r="V96" s="11">
        <v>71.25</v>
      </c>
      <c r="W96" s="11">
        <f t="shared" si="9"/>
        <v>25</v>
      </c>
      <c r="X96" s="11">
        <v>10</v>
      </c>
      <c r="Y96" s="10">
        <f t="shared" si="10"/>
        <v>3.5087719298245612</v>
      </c>
      <c r="Z96" s="11"/>
      <c r="AA96" s="11"/>
      <c r="AB96" s="11"/>
      <c r="AC96" s="11"/>
      <c r="AD96" s="11">
        <f t="shared" si="11"/>
        <v>10</v>
      </c>
      <c r="AE96" s="35"/>
    </row>
    <row r="97" spans="1:31" ht="25.5" x14ac:dyDescent="0.25">
      <c r="A97" s="26" t="s">
        <v>259</v>
      </c>
      <c r="B97" s="14" t="s">
        <v>178</v>
      </c>
      <c r="C97" s="16">
        <v>11.868</v>
      </c>
      <c r="D97" s="11">
        <v>210</v>
      </c>
      <c r="E97" s="29">
        <v>144</v>
      </c>
      <c r="F97" s="10">
        <f t="shared" si="6"/>
        <v>12.133468149646108</v>
      </c>
      <c r="G97" s="11">
        <v>20</v>
      </c>
      <c r="H97" s="10">
        <f t="shared" si="7"/>
        <v>9.5238095238095237</v>
      </c>
      <c r="I97" s="11"/>
      <c r="J97" s="11"/>
      <c r="K97" s="11"/>
      <c r="L97" s="11"/>
      <c r="M97" s="11"/>
      <c r="N97" s="11"/>
      <c r="O97" s="11">
        <v>18</v>
      </c>
      <c r="P97" s="11"/>
      <c r="Q97" s="11"/>
      <c r="R97" s="11"/>
      <c r="S97" s="11">
        <v>12</v>
      </c>
      <c r="T97" s="11">
        <v>6</v>
      </c>
      <c r="U97" s="11">
        <f t="shared" si="8"/>
        <v>90</v>
      </c>
      <c r="V97" s="11">
        <v>36</v>
      </c>
      <c r="W97" s="11">
        <f t="shared" si="9"/>
        <v>25</v>
      </c>
      <c r="X97" s="11">
        <v>20</v>
      </c>
      <c r="Y97" s="10">
        <f t="shared" si="10"/>
        <v>13.888888888888889</v>
      </c>
      <c r="Z97" s="11"/>
      <c r="AA97" s="11"/>
      <c r="AB97" s="11"/>
      <c r="AC97" s="11"/>
      <c r="AD97" s="11">
        <f t="shared" si="11"/>
        <v>20</v>
      </c>
      <c r="AE97" s="35"/>
    </row>
    <row r="98" spans="1:31" x14ac:dyDescent="0.25">
      <c r="A98" s="26" t="s">
        <v>82</v>
      </c>
      <c r="B98" s="13" t="s">
        <v>93</v>
      </c>
      <c r="C98" s="16"/>
      <c r="D98" s="11"/>
      <c r="E98" s="29"/>
      <c r="F98" s="10"/>
      <c r="G98" s="11"/>
      <c r="H98" s="10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0"/>
      <c r="Z98" s="11"/>
      <c r="AA98" s="11"/>
      <c r="AB98" s="11"/>
      <c r="AC98" s="11"/>
      <c r="AD98" s="11"/>
      <c r="AE98" s="35"/>
    </row>
    <row r="99" spans="1:31" ht="25.5" x14ac:dyDescent="0.25">
      <c r="A99" s="27" t="s">
        <v>84</v>
      </c>
      <c r="B99" s="17" t="s">
        <v>96</v>
      </c>
      <c r="C99" s="16">
        <v>3.5779999999999998</v>
      </c>
      <c r="D99" s="11">
        <v>86</v>
      </c>
      <c r="E99" s="29">
        <v>89</v>
      </c>
      <c r="F99" s="10">
        <f t="shared" si="6"/>
        <v>24.874231414197876</v>
      </c>
      <c r="G99" s="11">
        <v>5</v>
      </c>
      <c r="H99" s="10">
        <f t="shared" si="7"/>
        <v>5.8139534883720927</v>
      </c>
      <c r="I99" s="11"/>
      <c r="J99" s="11"/>
      <c r="K99" s="11"/>
      <c r="L99" s="11"/>
      <c r="M99" s="11"/>
      <c r="N99" s="11"/>
      <c r="O99" s="11">
        <v>5</v>
      </c>
      <c r="P99" s="11"/>
      <c r="Q99" s="11"/>
      <c r="R99" s="11"/>
      <c r="S99" s="11">
        <v>4</v>
      </c>
      <c r="T99" s="11">
        <v>1</v>
      </c>
      <c r="U99" s="11">
        <f t="shared" si="8"/>
        <v>100</v>
      </c>
      <c r="V99" s="11">
        <v>26.7</v>
      </c>
      <c r="W99" s="11">
        <f t="shared" si="9"/>
        <v>30</v>
      </c>
      <c r="X99" s="11">
        <v>5</v>
      </c>
      <c r="Y99" s="10">
        <f t="shared" si="10"/>
        <v>5.617977528089888</v>
      </c>
      <c r="Z99" s="11"/>
      <c r="AA99" s="11"/>
      <c r="AB99" s="11"/>
      <c r="AC99" s="11"/>
      <c r="AD99" s="11">
        <f t="shared" si="11"/>
        <v>5</v>
      </c>
      <c r="AE99" s="35"/>
    </row>
    <row r="100" spans="1:31" ht="51" x14ac:dyDescent="0.25">
      <c r="A100" s="27" t="s">
        <v>85</v>
      </c>
      <c r="B100" s="17" t="s">
        <v>179</v>
      </c>
      <c r="C100" s="16">
        <v>44.17</v>
      </c>
      <c r="D100" s="11">
        <v>226</v>
      </c>
      <c r="E100" s="29">
        <v>246</v>
      </c>
      <c r="F100" s="10">
        <f t="shared" si="6"/>
        <v>5.5693909893592934</v>
      </c>
      <c r="G100" s="11">
        <v>6</v>
      </c>
      <c r="H100" s="10">
        <f t="shared" si="7"/>
        <v>2.6548672566371683</v>
      </c>
      <c r="I100" s="11"/>
      <c r="J100" s="11"/>
      <c r="K100" s="11"/>
      <c r="L100" s="11"/>
      <c r="M100" s="11"/>
      <c r="N100" s="11"/>
      <c r="O100" s="11">
        <v>6</v>
      </c>
      <c r="P100" s="11"/>
      <c r="Q100" s="11"/>
      <c r="R100" s="11"/>
      <c r="S100" s="11">
        <v>4</v>
      </c>
      <c r="T100" s="11">
        <v>2</v>
      </c>
      <c r="U100" s="11">
        <f t="shared" si="8"/>
        <v>100</v>
      </c>
      <c r="V100" s="11">
        <v>29.52</v>
      </c>
      <c r="W100" s="11">
        <f t="shared" si="9"/>
        <v>12</v>
      </c>
      <c r="X100" s="11">
        <v>7</v>
      </c>
      <c r="Y100" s="10">
        <f t="shared" si="10"/>
        <v>2.845528455284553</v>
      </c>
      <c r="Z100" s="11"/>
      <c r="AA100" s="11"/>
      <c r="AB100" s="11"/>
      <c r="AC100" s="11"/>
      <c r="AD100" s="11">
        <f t="shared" si="11"/>
        <v>7</v>
      </c>
      <c r="AE100" s="35"/>
    </row>
    <row r="101" spans="1:31" ht="76.5" x14ac:dyDescent="0.25">
      <c r="A101" s="27" t="s">
        <v>86</v>
      </c>
      <c r="B101" s="17" t="s">
        <v>180</v>
      </c>
      <c r="C101" s="16">
        <v>60.222999999999999</v>
      </c>
      <c r="D101" s="11">
        <v>172</v>
      </c>
      <c r="E101" s="29">
        <v>359</v>
      </c>
      <c r="F101" s="10">
        <f t="shared" si="6"/>
        <v>5.9611776231672282</v>
      </c>
      <c r="G101" s="11">
        <v>12</v>
      </c>
      <c r="H101" s="10">
        <f t="shared" si="7"/>
        <v>6.9767441860465116</v>
      </c>
      <c r="I101" s="11"/>
      <c r="J101" s="11"/>
      <c r="K101" s="11"/>
      <c r="L101" s="11"/>
      <c r="M101" s="11"/>
      <c r="N101" s="11"/>
      <c r="O101" s="11">
        <v>12</v>
      </c>
      <c r="P101" s="11"/>
      <c r="Q101" s="11"/>
      <c r="R101" s="11"/>
      <c r="S101" s="11">
        <v>8</v>
      </c>
      <c r="T101" s="11">
        <v>4</v>
      </c>
      <c r="U101" s="11">
        <f t="shared" si="8"/>
        <v>100</v>
      </c>
      <c r="V101" s="11">
        <v>43.08</v>
      </c>
      <c r="W101" s="11">
        <f t="shared" si="9"/>
        <v>12</v>
      </c>
      <c r="X101" s="11">
        <v>25</v>
      </c>
      <c r="Y101" s="10">
        <f t="shared" si="10"/>
        <v>6.9637883008356543</v>
      </c>
      <c r="Z101" s="11"/>
      <c r="AA101" s="11"/>
      <c r="AB101" s="11"/>
      <c r="AC101" s="11"/>
      <c r="AD101" s="11">
        <f t="shared" si="11"/>
        <v>25</v>
      </c>
      <c r="AE101" s="35"/>
    </row>
    <row r="102" spans="1:31" x14ac:dyDescent="0.25">
      <c r="A102" s="12" t="s">
        <v>87</v>
      </c>
      <c r="B102" s="13" t="s">
        <v>88</v>
      </c>
      <c r="C102" s="16"/>
      <c r="D102" s="11"/>
      <c r="E102" s="29"/>
      <c r="F102" s="10"/>
      <c r="G102" s="11"/>
      <c r="H102" s="10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0"/>
      <c r="Z102" s="11"/>
      <c r="AA102" s="11"/>
      <c r="AB102" s="11"/>
      <c r="AC102" s="11"/>
      <c r="AD102" s="11"/>
      <c r="AE102" s="35"/>
    </row>
    <row r="103" spans="1:31" ht="76.5" x14ac:dyDescent="0.25">
      <c r="A103" s="26" t="s">
        <v>89</v>
      </c>
      <c r="B103" s="14" t="s">
        <v>181</v>
      </c>
      <c r="C103" s="16">
        <v>19.512</v>
      </c>
      <c r="D103" s="11">
        <v>119</v>
      </c>
      <c r="E103" s="29">
        <v>93</v>
      </c>
      <c r="F103" s="10">
        <f t="shared" si="6"/>
        <v>4.7662976629766298</v>
      </c>
      <c r="G103" s="11">
        <v>6</v>
      </c>
      <c r="H103" s="10">
        <f t="shared" si="7"/>
        <v>5.0420168067226889</v>
      </c>
      <c r="I103" s="11"/>
      <c r="J103" s="11"/>
      <c r="K103" s="11"/>
      <c r="L103" s="11"/>
      <c r="M103" s="11"/>
      <c r="N103" s="11"/>
      <c r="O103" s="11">
        <v>6</v>
      </c>
      <c r="P103" s="11"/>
      <c r="Q103" s="11"/>
      <c r="R103" s="11"/>
      <c r="S103" s="11">
        <v>4</v>
      </c>
      <c r="T103" s="11">
        <v>2</v>
      </c>
      <c r="U103" s="11">
        <f t="shared" si="8"/>
        <v>100</v>
      </c>
      <c r="V103" s="11">
        <v>11.16</v>
      </c>
      <c r="W103" s="11">
        <f t="shared" si="9"/>
        <v>12</v>
      </c>
      <c r="X103" s="11">
        <v>7</v>
      </c>
      <c r="Y103" s="10">
        <f t="shared" si="10"/>
        <v>7.5268817204301079</v>
      </c>
      <c r="Z103" s="11"/>
      <c r="AA103" s="11"/>
      <c r="AB103" s="11"/>
      <c r="AC103" s="11"/>
      <c r="AD103" s="11">
        <f t="shared" si="11"/>
        <v>7</v>
      </c>
      <c r="AE103" s="35"/>
    </row>
    <row r="104" spans="1:31" ht="25.5" x14ac:dyDescent="0.25">
      <c r="A104" s="26" t="s">
        <v>90</v>
      </c>
      <c r="B104" s="14" t="s">
        <v>182</v>
      </c>
      <c r="C104" s="16">
        <v>16.651</v>
      </c>
      <c r="D104" s="11">
        <v>39</v>
      </c>
      <c r="E104" s="29">
        <v>74</v>
      </c>
      <c r="F104" s="10">
        <f t="shared" si="6"/>
        <v>4.4441775268752632</v>
      </c>
      <c r="G104" s="11">
        <v>2</v>
      </c>
      <c r="H104" s="10">
        <f t="shared" si="7"/>
        <v>5.1282051282051286</v>
      </c>
      <c r="I104" s="11"/>
      <c r="J104" s="11"/>
      <c r="K104" s="11"/>
      <c r="L104" s="11"/>
      <c r="M104" s="11"/>
      <c r="N104" s="11"/>
      <c r="O104" s="11">
        <v>2</v>
      </c>
      <c r="P104" s="11"/>
      <c r="Q104" s="11"/>
      <c r="R104" s="11"/>
      <c r="S104" s="11">
        <v>1</v>
      </c>
      <c r="T104" s="11">
        <v>1</v>
      </c>
      <c r="U104" s="11">
        <f t="shared" si="8"/>
        <v>100</v>
      </c>
      <c r="V104" s="11">
        <v>8.879999999999999</v>
      </c>
      <c r="W104" s="11">
        <f t="shared" si="9"/>
        <v>11.999999999999998</v>
      </c>
      <c r="X104" s="11">
        <v>7</v>
      </c>
      <c r="Y104" s="10">
        <f t="shared" si="10"/>
        <v>9.4594594594594597</v>
      </c>
      <c r="Z104" s="11"/>
      <c r="AA104" s="11"/>
      <c r="AB104" s="11"/>
      <c r="AC104" s="11"/>
      <c r="AD104" s="11">
        <f t="shared" si="11"/>
        <v>7</v>
      </c>
      <c r="AE104" s="35"/>
    </row>
    <row r="105" spans="1:31" ht="25.5" x14ac:dyDescent="0.25">
      <c r="A105" s="26" t="s">
        <v>91</v>
      </c>
      <c r="B105" s="14" t="s">
        <v>183</v>
      </c>
      <c r="C105" s="16">
        <v>12.943</v>
      </c>
      <c r="D105" s="11">
        <v>60</v>
      </c>
      <c r="E105" s="29">
        <v>57</v>
      </c>
      <c r="F105" s="10">
        <f t="shared" si="6"/>
        <v>4.4039249014911537</v>
      </c>
      <c r="G105" s="11">
        <v>4</v>
      </c>
      <c r="H105" s="10">
        <f t="shared" si="7"/>
        <v>6.666666666666667</v>
      </c>
      <c r="I105" s="11"/>
      <c r="J105" s="11"/>
      <c r="K105" s="11"/>
      <c r="L105" s="11"/>
      <c r="M105" s="11"/>
      <c r="N105" s="11"/>
      <c r="O105" s="11">
        <v>3</v>
      </c>
      <c r="P105" s="11"/>
      <c r="Q105" s="11"/>
      <c r="R105" s="11"/>
      <c r="S105" s="11">
        <v>2</v>
      </c>
      <c r="T105" s="11">
        <v>1</v>
      </c>
      <c r="U105" s="11">
        <f t="shared" si="8"/>
        <v>75</v>
      </c>
      <c r="V105" s="11">
        <v>6.84</v>
      </c>
      <c r="W105" s="11">
        <f t="shared" si="9"/>
        <v>12</v>
      </c>
      <c r="X105" s="11">
        <v>5</v>
      </c>
      <c r="Y105" s="10">
        <f t="shared" si="10"/>
        <v>8.7719298245614041</v>
      </c>
      <c r="Z105" s="11"/>
      <c r="AA105" s="11"/>
      <c r="AB105" s="11"/>
      <c r="AC105" s="11"/>
      <c r="AD105" s="11">
        <f t="shared" si="11"/>
        <v>5</v>
      </c>
      <c r="AE105" s="35"/>
    </row>
    <row r="106" spans="1:31" ht="25.5" x14ac:dyDescent="0.25">
      <c r="A106" s="26" t="s">
        <v>92</v>
      </c>
      <c r="B106" s="14" t="s">
        <v>184</v>
      </c>
      <c r="C106" s="16">
        <v>69.356999999999999</v>
      </c>
      <c r="D106" s="11">
        <v>268</v>
      </c>
      <c r="E106" s="29">
        <v>112</v>
      </c>
      <c r="F106" s="10">
        <f t="shared" si="6"/>
        <v>1.6148333982150325</v>
      </c>
      <c r="G106" s="11">
        <v>18</v>
      </c>
      <c r="H106" s="10">
        <f t="shared" si="7"/>
        <v>6.7164179104477615</v>
      </c>
      <c r="I106" s="11"/>
      <c r="J106" s="11"/>
      <c r="K106" s="11"/>
      <c r="L106" s="11"/>
      <c r="M106" s="11">
        <v>12</v>
      </c>
      <c r="N106" s="11">
        <v>6</v>
      </c>
      <c r="O106" s="11">
        <v>11</v>
      </c>
      <c r="P106" s="11"/>
      <c r="Q106" s="11"/>
      <c r="R106" s="11"/>
      <c r="S106" s="11">
        <v>6</v>
      </c>
      <c r="T106" s="11">
        <v>5</v>
      </c>
      <c r="U106" s="11">
        <f t="shared" si="8"/>
        <v>61.111111111111114</v>
      </c>
      <c r="V106" s="11">
        <v>8.9600000000000009</v>
      </c>
      <c r="W106" s="11">
        <f t="shared" si="9"/>
        <v>8.0000000000000018</v>
      </c>
      <c r="X106" s="11">
        <v>8</v>
      </c>
      <c r="Y106" s="10">
        <f t="shared" si="10"/>
        <v>7.1428571428571432</v>
      </c>
      <c r="Z106" s="11"/>
      <c r="AA106" s="11"/>
      <c r="AB106" s="11"/>
      <c r="AC106" s="11"/>
      <c r="AD106" s="11">
        <f t="shared" si="11"/>
        <v>5</v>
      </c>
      <c r="AE106" s="35">
        <v>3</v>
      </c>
    </row>
    <row r="107" spans="1:31" x14ac:dyDescent="0.25">
      <c r="A107" s="18" t="s">
        <v>260</v>
      </c>
      <c r="B107" s="19" t="s">
        <v>98</v>
      </c>
      <c r="C107" s="16"/>
      <c r="D107" s="11"/>
      <c r="E107" s="29"/>
      <c r="F107" s="10"/>
      <c r="G107" s="11"/>
      <c r="H107" s="10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0"/>
      <c r="Z107" s="11"/>
      <c r="AA107" s="11"/>
      <c r="AB107" s="11"/>
      <c r="AC107" s="11"/>
      <c r="AD107" s="11"/>
      <c r="AE107" s="35"/>
    </row>
    <row r="108" spans="1:31" ht="25.5" x14ac:dyDescent="0.25">
      <c r="A108" s="27" t="s">
        <v>94</v>
      </c>
      <c r="B108" s="17" t="s">
        <v>185</v>
      </c>
      <c r="C108" s="16">
        <v>31.669</v>
      </c>
      <c r="D108" s="11">
        <v>300</v>
      </c>
      <c r="E108" s="29">
        <v>444</v>
      </c>
      <c r="F108" s="10">
        <f t="shared" si="6"/>
        <v>14.020019577504815</v>
      </c>
      <c r="G108" s="11">
        <v>12</v>
      </c>
      <c r="H108" s="10">
        <f t="shared" si="7"/>
        <v>4</v>
      </c>
      <c r="I108" s="11"/>
      <c r="J108" s="11"/>
      <c r="K108" s="11"/>
      <c r="L108" s="11"/>
      <c r="M108" s="11"/>
      <c r="N108" s="11"/>
      <c r="O108" s="11">
        <v>12</v>
      </c>
      <c r="P108" s="11"/>
      <c r="Q108" s="11"/>
      <c r="R108" s="11"/>
      <c r="S108" s="11">
        <v>8</v>
      </c>
      <c r="T108" s="11">
        <v>4</v>
      </c>
      <c r="U108" s="11">
        <f t="shared" si="8"/>
        <v>100</v>
      </c>
      <c r="V108" s="11">
        <v>111.00000000000001</v>
      </c>
      <c r="W108" s="11">
        <f t="shared" si="9"/>
        <v>25.000000000000004</v>
      </c>
      <c r="X108" s="11">
        <v>15</v>
      </c>
      <c r="Y108" s="10">
        <f t="shared" si="10"/>
        <v>3.3783783783783785</v>
      </c>
      <c r="Z108" s="11"/>
      <c r="AA108" s="11"/>
      <c r="AB108" s="11"/>
      <c r="AC108" s="11"/>
      <c r="AD108" s="11">
        <f t="shared" si="11"/>
        <v>15</v>
      </c>
      <c r="AE108" s="35"/>
    </row>
    <row r="109" spans="1:31" ht="51" x14ac:dyDescent="0.25">
      <c r="A109" s="27" t="s">
        <v>95</v>
      </c>
      <c r="B109" s="17" t="s">
        <v>186</v>
      </c>
      <c r="C109" s="16">
        <v>11.122999999999999</v>
      </c>
      <c r="D109" s="11">
        <v>47</v>
      </c>
      <c r="E109" s="29">
        <v>63</v>
      </c>
      <c r="F109" s="10">
        <f t="shared" si="6"/>
        <v>5.6639395846444307</v>
      </c>
      <c r="G109" s="11">
        <v>3</v>
      </c>
      <c r="H109" s="10">
        <f t="shared" si="7"/>
        <v>6.3829787234042552</v>
      </c>
      <c r="I109" s="11"/>
      <c r="J109" s="11"/>
      <c r="K109" s="11"/>
      <c r="L109" s="11"/>
      <c r="M109" s="11"/>
      <c r="N109" s="11"/>
      <c r="O109" s="11">
        <v>2</v>
      </c>
      <c r="P109" s="11"/>
      <c r="Q109" s="11"/>
      <c r="R109" s="11"/>
      <c r="S109" s="11">
        <v>1</v>
      </c>
      <c r="T109" s="11">
        <v>1</v>
      </c>
      <c r="U109" s="11">
        <f t="shared" si="8"/>
        <v>66.666666666666671</v>
      </c>
      <c r="V109" s="11">
        <v>7.5600000000000005</v>
      </c>
      <c r="W109" s="11">
        <f t="shared" si="9"/>
        <v>12</v>
      </c>
      <c r="X109" s="11">
        <v>4</v>
      </c>
      <c r="Y109" s="10">
        <f t="shared" si="10"/>
        <v>6.3492063492063489</v>
      </c>
      <c r="Z109" s="11"/>
      <c r="AA109" s="11"/>
      <c r="AB109" s="11"/>
      <c r="AC109" s="11"/>
      <c r="AD109" s="11">
        <f t="shared" si="11"/>
        <v>4</v>
      </c>
      <c r="AE109" s="35"/>
    </row>
    <row r="110" spans="1:31" ht="25.5" x14ac:dyDescent="0.25">
      <c r="A110" s="27" t="s">
        <v>97</v>
      </c>
      <c r="B110" s="17" t="s">
        <v>187</v>
      </c>
      <c r="C110" s="16">
        <v>20.5749</v>
      </c>
      <c r="D110" s="11">
        <v>202</v>
      </c>
      <c r="E110" s="29">
        <v>118</v>
      </c>
      <c r="F110" s="10">
        <f t="shared" si="6"/>
        <v>5.7351433056782781</v>
      </c>
      <c r="G110" s="11">
        <v>14</v>
      </c>
      <c r="H110" s="10">
        <f t="shared" si="7"/>
        <v>6.9306930693069306</v>
      </c>
      <c r="I110" s="11"/>
      <c r="J110" s="11"/>
      <c r="K110" s="11"/>
      <c r="L110" s="11"/>
      <c r="M110" s="11"/>
      <c r="N110" s="11"/>
      <c r="O110" s="11">
        <v>14</v>
      </c>
      <c r="P110" s="11"/>
      <c r="Q110" s="11"/>
      <c r="R110" s="11"/>
      <c r="S110" s="11">
        <v>9</v>
      </c>
      <c r="T110" s="11">
        <v>5</v>
      </c>
      <c r="U110" s="11">
        <f t="shared" si="8"/>
        <v>100</v>
      </c>
      <c r="V110" s="11">
        <v>14.16</v>
      </c>
      <c r="W110" s="11">
        <f t="shared" si="9"/>
        <v>12</v>
      </c>
      <c r="X110" s="11">
        <v>12</v>
      </c>
      <c r="Y110" s="10">
        <f t="shared" si="10"/>
        <v>10.169491525423728</v>
      </c>
      <c r="Z110" s="11"/>
      <c r="AA110" s="11"/>
      <c r="AB110" s="11"/>
      <c r="AC110" s="11"/>
      <c r="AD110" s="11">
        <f t="shared" si="11"/>
        <v>12</v>
      </c>
      <c r="AE110" s="35"/>
    </row>
    <row r="111" spans="1:31" x14ac:dyDescent="0.25">
      <c r="A111" s="18" t="s">
        <v>261</v>
      </c>
      <c r="B111" s="19" t="s">
        <v>102</v>
      </c>
      <c r="C111" s="16"/>
      <c r="D111" s="11"/>
      <c r="E111" s="29"/>
      <c r="F111" s="10"/>
      <c r="G111" s="11"/>
      <c r="H111" s="10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0"/>
      <c r="Z111" s="11"/>
      <c r="AA111" s="11"/>
      <c r="AB111" s="11"/>
      <c r="AC111" s="11"/>
      <c r="AD111" s="11"/>
      <c r="AE111" s="35"/>
    </row>
    <row r="112" spans="1:31" ht="25.5" x14ac:dyDescent="0.25">
      <c r="A112" s="27" t="s">
        <v>99</v>
      </c>
      <c r="B112" s="17" t="s">
        <v>188</v>
      </c>
      <c r="C112" s="16">
        <v>16.78</v>
      </c>
      <c r="D112" s="11">
        <v>153</v>
      </c>
      <c r="E112" s="29">
        <v>151</v>
      </c>
      <c r="F112" s="10">
        <f t="shared" si="6"/>
        <v>8.9988081048867699</v>
      </c>
      <c r="G112" s="11">
        <v>8</v>
      </c>
      <c r="H112" s="10">
        <f t="shared" si="7"/>
        <v>5.2287581699346406</v>
      </c>
      <c r="I112" s="11"/>
      <c r="J112" s="11"/>
      <c r="K112" s="11"/>
      <c r="L112" s="11"/>
      <c r="M112" s="11"/>
      <c r="N112" s="11"/>
      <c r="O112" s="11">
        <v>3</v>
      </c>
      <c r="P112" s="11"/>
      <c r="Q112" s="11"/>
      <c r="R112" s="11"/>
      <c r="S112" s="11">
        <v>2</v>
      </c>
      <c r="T112" s="11">
        <v>1</v>
      </c>
      <c r="U112" s="11">
        <f t="shared" si="8"/>
        <v>37.5</v>
      </c>
      <c r="V112" s="11">
        <v>22.65</v>
      </c>
      <c r="W112" s="11">
        <f t="shared" si="9"/>
        <v>15</v>
      </c>
      <c r="X112" s="11">
        <v>8</v>
      </c>
      <c r="Y112" s="10">
        <f t="shared" si="10"/>
        <v>5.298013245033113</v>
      </c>
      <c r="Z112" s="11"/>
      <c r="AA112" s="11"/>
      <c r="AB112" s="11"/>
      <c r="AC112" s="11"/>
      <c r="AD112" s="11">
        <f t="shared" si="11"/>
        <v>8</v>
      </c>
      <c r="AE112" s="35"/>
    </row>
    <row r="113" spans="1:31" ht="25.5" x14ac:dyDescent="0.25">
      <c r="A113" s="27" t="s">
        <v>100</v>
      </c>
      <c r="B113" s="17" t="s">
        <v>189</v>
      </c>
      <c r="C113" s="16">
        <v>16.96</v>
      </c>
      <c r="D113" s="11">
        <v>305</v>
      </c>
      <c r="E113" s="29">
        <v>245</v>
      </c>
      <c r="F113" s="10">
        <f t="shared" si="6"/>
        <v>14.445754716981131</v>
      </c>
      <c r="G113" s="11">
        <v>18</v>
      </c>
      <c r="H113" s="10">
        <f t="shared" si="7"/>
        <v>5.9016393442622954</v>
      </c>
      <c r="I113" s="11"/>
      <c r="J113" s="11"/>
      <c r="K113" s="11"/>
      <c r="L113" s="11"/>
      <c r="M113" s="11"/>
      <c r="N113" s="11"/>
      <c r="O113" s="11">
        <v>18</v>
      </c>
      <c r="P113" s="11"/>
      <c r="Q113" s="11"/>
      <c r="R113" s="11"/>
      <c r="S113" s="11">
        <v>13</v>
      </c>
      <c r="T113" s="11">
        <v>5</v>
      </c>
      <c r="U113" s="11">
        <f t="shared" si="8"/>
        <v>100</v>
      </c>
      <c r="V113" s="11">
        <v>61.250000000000007</v>
      </c>
      <c r="W113" s="11">
        <f t="shared" si="9"/>
        <v>25.000000000000004</v>
      </c>
      <c r="X113" s="11">
        <v>20</v>
      </c>
      <c r="Y113" s="10">
        <f t="shared" si="10"/>
        <v>8.1632653061224492</v>
      </c>
      <c r="Z113" s="11"/>
      <c r="AA113" s="11"/>
      <c r="AB113" s="11"/>
      <c r="AC113" s="11"/>
      <c r="AD113" s="11">
        <f t="shared" si="11"/>
        <v>20</v>
      </c>
      <c r="AE113" s="35"/>
    </row>
    <row r="114" spans="1:31" ht="25.5" x14ac:dyDescent="0.25">
      <c r="A114" s="27" t="s">
        <v>101</v>
      </c>
      <c r="B114" s="17" t="s">
        <v>190</v>
      </c>
      <c r="C114" s="16">
        <v>13.76</v>
      </c>
      <c r="D114" s="11">
        <v>77</v>
      </c>
      <c r="E114" s="29">
        <v>109</v>
      </c>
      <c r="F114" s="10">
        <f t="shared" si="6"/>
        <v>7.9215116279069768</v>
      </c>
      <c r="G114" s="11">
        <v>6</v>
      </c>
      <c r="H114" s="10">
        <f t="shared" si="7"/>
        <v>7.7922077922077921</v>
      </c>
      <c r="I114" s="11"/>
      <c r="J114" s="11"/>
      <c r="K114" s="11"/>
      <c r="L114" s="11"/>
      <c r="M114" s="11"/>
      <c r="N114" s="11"/>
      <c r="O114" s="11">
        <v>6</v>
      </c>
      <c r="P114" s="11"/>
      <c r="Q114" s="11"/>
      <c r="R114" s="11"/>
      <c r="S114" s="11">
        <v>4</v>
      </c>
      <c r="T114" s="11">
        <v>2</v>
      </c>
      <c r="U114" s="11">
        <f t="shared" si="8"/>
        <v>100</v>
      </c>
      <c r="V114" s="11">
        <v>16.350000000000001</v>
      </c>
      <c r="W114" s="11">
        <f t="shared" si="9"/>
        <v>15.000000000000002</v>
      </c>
      <c r="X114" s="11">
        <v>8</v>
      </c>
      <c r="Y114" s="10">
        <f t="shared" si="10"/>
        <v>7.3394495412844041</v>
      </c>
      <c r="Z114" s="11"/>
      <c r="AA114" s="11"/>
      <c r="AB114" s="11"/>
      <c r="AC114" s="11"/>
      <c r="AD114" s="11">
        <f t="shared" si="11"/>
        <v>8</v>
      </c>
      <c r="AE114" s="35"/>
    </row>
    <row r="115" spans="1:31" ht="76.5" x14ac:dyDescent="0.25">
      <c r="A115" s="27" t="s">
        <v>262</v>
      </c>
      <c r="B115" s="17" t="s">
        <v>191</v>
      </c>
      <c r="C115" s="16">
        <v>73.150000000000006</v>
      </c>
      <c r="D115" s="11">
        <v>385</v>
      </c>
      <c r="E115" s="29">
        <v>457</v>
      </c>
      <c r="F115" s="10">
        <f t="shared" si="6"/>
        <v>6.2474367737525629</v>
      </c>
      <c r="G115" s="11">
        <v>30</v>
      </c>
      <c r="H115" s="10">
        <f t="shared" si="7"/>
        <v>7.7922077922077921</v>
      </c>
      <c r="I115" s="11"/>
      <c r="J115" s="11"/>
      <c r="K115" s="11"/>
      <c r="L115" s="11"/>
      <c r="M115" s="11"/>
      <c r="N115" s="11"/>
      <c r="O115" s="11">
        <v>14</v>
      </c>
      <c r="P115" s="11"/>
      <c r="Q115" s="11"/>
      <c r="R115" s="11"/>
      <c r="S115" s="11">
        <v>10</v>
      </c>
      <c r="T115" s="11">
        <v>4</v>
      </c>
      <c r="U115" s="11">
        <f t="shared" si="8"/>
        <v>46.666666666666664</v>
      </c>
      <c r="V115" s="11">
        <v>68.550000000000011</v>
      </c>
      <c r="W115" s="11">
        <f t="shared" si="9"/>
        <v>15.000000000000002</v>
      </c>
      <c r="X115" s="11">
        <v>45</v>
      </c>
      <c r="Y115" s="10">
        <f t="shared" si="10"/>
        <v>9.8468271334792128</v>
      </c>
      <c r="Z115" s="11"/>
      <c r="AA115" s="11"/>
      <c r="AB115" s="11"/>
      <c r="AC115" s="11"/>
      <c r="AD115" s="11">
        <f t="shared" si="11"/>
        <v>45</v>
      </c>
      <c r="AE115" s="35"/>
    </row>
    <row r="116" spans="1:31" x14ac:dyDescent="0.25">
      <c r="A116" s="18" t="s">
        <v>263</v>
      </c>
      <c r="B116" s="19" t="s">
        <v>107</v>
      </c>
      <c r="C116" s="16"/>
      <c r="D116" s="11"/>
      <c r="E116" s="29"/>
      <c r="F116" s="10"/>
      <c r="G116" s="11"/>
      <c r="H116" s="10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0"/>
      <c r="Z116" s="11"/>
      <c r="AA116" s="11"/>
      <c r="AB116" s="11"/>
      <c r="AC116" s="11"/>
      <c r="AD116" s="11"/>
      <c r="AE116" s="35"/>
    </row>
    <row r="117" spans="1:31" ht="25.5" x14ac:dyDescent="0.25">
      <c r="A117" s="27" t="s">
        <v>103</v>
      </c>
      <c r="B117" s="17" t="s">
        <v>192</v>
      </c>
      <c r="C117" s="16">
        <v>21.25</v>
      </c>
      <c r="D117" s="11">
        <v>278</v>
      </c>
      <c r="E117" s="29">
        <v>195</v>
      </c>
      <c r="F117" s="10">
        <f t="shared" si="6"/>
        <v>9.1764705882352935</v>
      </c>
      <c r="G117" s="11">
        <v>18</v>
      </c>
      <c r="H117" s="10">
        <f t="shared" si="7"/>
        <v>6.4748201438848918</v>
      </c>
      <c r="I117" s="11"/>
      <c r="J117" s="11"/>
      <c r="K117" s="11"/>
      <c r="L117" s="11"/>
      <c r="M117" s="11"/>
      <c r="N117" s="11"/>
      <c r="O117" s="11">
        <v>16</v>
      </c>
      <c r="P117" s="11"/>
      <c r="Q117" s="11"/>
      <c r="R117" s="11"/>
      <c r="S117" s="11">
        <v>11</v>
      </c>
      <c r="T117" s="11">
        <v>5</v>
      </c>
      <c r="U117" s="11">
        <f t="shared" si="8"/>
        <v>88.888888888888886</v>
      </c>
      <c r="V117" s="11">
        <v>35.1</v>
      </c>
      <c r="W117" s="11">
        <f t="shared" si="9"/>
        <v>18</v>
      </c>
      <c r="X117" s="11">
        <v>22</v>
      </c>
      <c r="Y117" s="10">
        <f t="shared" si="10"/>
        <v>11.282051282051283</v>
      </c>
      <c r="Z117" s="11"/>
      <c r="AA117" s="11"/>
      <c r="AB117" s="11"/>
      <c r="AC117" s="11"/>
      <c r="AD117" s="11">
        <f t="shared" si="11"/>
        <v>22</v>
      </c>
      <c r="AE117" s="35"/>
    </row>
    <row r="118" spans="1:31" ht="38.25" x14ac:dyDescent="0.25">
      <c r="A118" s="27" t="s">
        <v>104</v>
      </c>
      <c r="B118" s="17" t="s">
        <v>193</v>
      </c>
      <c r="C118" s="16">
        <v>24.277999999999999</v>
      </c>
      <c r="D118" s="11">
        <v>131</v>
      </c>
      <c r="E118" s="29">
        <v>153</v>
      </c>
      <c r="F118" s="10">
        <f t="shared" si="6"/>
        <v>6.3020018123403911</v>
      </c>
      <c r="G118" s="11">
        <v>7</v>
      </c>
      <c r="H118" s="10">
        <f t="shared" si="7"/>
        <v>5.343511450381679</v>
      </c>
      <c r="I118" s="11"/>
      <c r="J118" s="11"/>
      <c r="K118" s="11"/>
      <c r="L118" s="11"/>
      <c r="M118" s="11"/>
      <c r="N118" s="11"/>
      <c r="O118" s="11">
        <v>7</v>
      </c>
      <c r="P118" s="11"/>
      <c r="Q118" s="11"/>
      <c r="R118" s="11"/>
      <c r="S118" s="11">
        <v>5</v>
      </c>
      <c r="T118" s="11">
        <v>2</v>
      </c>
      <c r="U118" s="11">
        <f t="shared" si="8"/>
        <v>100</v>
      </c>
      <c r="V118" s="11">
        <v>22.95</v>
      </c>
      <c r="W118" s="11">
        <f t="shared" si="9"/>
        <v>15</v>
      </c>
      <c r="X118" s="11">
        <v>7</v>
      </c>
      <c r="Y118" s="10">
        <f t="shared" si="10"/>
        <v>4.5751633986928102</v>
      </c>
      <c r="Z118" s="11"/>
      <c r="AA118" s="11"/>
      <c r="AB118" s="11"/>
      <c r="AC118" s="11"/>
      <c r="AD118" s="11">
        <f t="shared" si="11"/>
        <v>7</v>
      </c>
      <c r="AE118" s="35"/>
    </row>
    <row r="119" spans="1:31" ht="38.25" x14ac:dyDescent="0.25">
      <c r="A119" s="27" t="s">
        <v>264</v>
      </c>
      <c r="B119" s="17" t="s">
        <v>194</v>
      </c>
      <c r="C119" s="16">
        <v>31.4802</v>
      </c>
      <c r="D119" s="11">
        <v>416</v>
      </c>
      <c r="E119" s="29">
        <v>417</v>
      </c>
      <c r="F119" s="10">
        <f t="shared" si="6"/>
        <v>13.246421560218804</v>
      </c>
      <c r="G119" s="11">
        <v>20</v>
      </c>
      <c r="H119" s="10">
        <f t="shared" si="7"/>
        <v>4.8076923076923075</v>
      </c>
      <c r="I119" s="11"/>
      <c r="J119" s="11"/>
      <c r="K119" s="11"/>
      <c r="L119" s="11"/>
      <c r="M119" s="11"/>
      <c r="N119" s="11"/>
      <c r="O119" s="11">
        <v>20</v>
      </c>
      <c r="P119" s="11"/>
      <c r="Q119" s="11"/>
      <c r="R119" s="11"/>
      <c r="S119" s="11">
        <v>13</v>
      </c>
      <c r="T119" s="11">
        <v>7</v>
      </c>
      <c r="U119" s="11">
        <f t="shared" si="8"/>
        <v>100</v>
      </c>
      <c r="V119" s="11">
        <v>104.25</v>
      </c>
      <c r="W119" s="11">
        <f t="shared" si="9"/>
        <v>25</v>
      </c>
      <c r="X119" s="11">
        <v>20</v>
      </c>
      <c r="Y119" s="10">
        <f t="shared" si="10"/>
        <v>4.7961630695443649</v>
      </c>
      <c r="Z119" s="11"/>
      <c r="AA119" s="11"/>
      <c r="AB119" s="11"/>
      <c r="AC119" s="11"/>
      <c r="AD119" s="11">
        <f t="shared" si="11"/>
        <v>20</v>
      </c>
      <c r="AE119" s="35"/>
    </row>
    <row r="120" spans="1:31" ht="38.25" x14ac:dyDescent="0.25">
      <c r="A120" s="27" t="s">
        <v>105</v>
      </c>
      <c r="B120" s="17" t="s">
        <v>195</v>
      </c>
      <c r="C120" s="16">
        <v>8.0869999999999997</v>
      </c>
      <c r="D120" s="11">
        <v>43</v>
      </c>
      <c r="E120" s="29">
        <v>61</v>
      </c>
      <c r="F120" s="10">
        <f t="shared" si="6"/>
        <v>7.5429701990849516</v>
      </c>
      <c r="G120" s="11">
        <v>3</v>
      </c>
      <c r="H120" s="10">
        <f t="shared" si="7"/>
        <v>6.9767441860465116</v>
      </c>
      <c r="I120" s="11"/>
      <c r="J120" s="11"/>
      <c r="K120" s="11"/>
      <c r="L120" s="11"/>
      <c r="M120" s="11"/>
      <c r="N120" s="11"/>
      <c r="O120" s="11">
        <v>3</v>
      </c>
      <c r="P120" s="11"/>
      <c r="Q120" s="11"/>
      <c r="R120" s="11"/>
      <c r="S120" s="11">
        <v>2</v>
      </c>
      <c r="T120" s="11">
        <v>1</v>
      </c>
      <c r="U120" s="11">
        <f t="shared" si="8"/>
        <v>100</v>
      </c>
      <c r="V120" s="11">
        <v>9.15</v>
      </c>
      <c r="W120" s="11">
        <f t="shared" si="9"/>
        <v>15</v>
      </c>
      <c r="X120" s="11">
        <v>6</v>
      </c>
      <c r="Y120" s="10">
        <f t="shared" si="10"/>
        <v>9.8360655737704921</v>
      </c>
      <c r="Z120" s="11"/>
      <c r="AA120" s="11"/>
      <c r="AB120" s="11"/>
      <c r="AC120" s="11"/>
      <c r="AD120" s="11">
        <f t="shared" si="11"/>
        <v>6</v>
      </c>
      <c r="AE120" s="35"/>
    </row>
    <row r="121" spans="1:31" ht="63.75" x14ac:dyDescent="0.25">
      <c r="A121" s="27" t="s">
        <v>106</v>
      </c>
      <c r="B121" s="17" t="s">
        <v>196</v>
      </c>
      <c r="C121" s="16">
        <v>18.0715</v>
      </c>
      <c r="D121" s="11">
        <v>107</v>
      </c>
      <c r="E121" s="29">
        <v>89</v>
      </c>
      <c r="F121" s="10">
        <f t="shared" si="6"/>
        <v>4.9248817198350991</v>
      </c>
      <c r="G121" s="11">
        <v>6</v>
      </c>
      <c r="H121" s="10">
        <f t="shared" si="7"/>
        <v>5.6074766355140184</v>
      </c>
      <c r="I121" s="11"/>
      <c r="J121" s="11"/>
      <c r="K121" s="11"/>
      <c r="L121" s="11"/>
      <c r="M121" s="11"/>
      <c r="N121" s="11"/>
      <c r="O121" s="11">
        <v>6</v>
      </c>
      <c r="P121" s="11"/>
      <c r="Q121" s="11"/>
      <c r="R121" s="11"/>
      <c r="S121" s="11">
        <v>4</v>
      </c>
      <c r="T121" s="11">
        <v>2</v>
      </c>
      <c r="U121" s="11">
        <f t="shared" si="8"/>
        <v>100</v>
      </c>
      <c r="V121" s="11">
        <v>10.68</v>
      </c>
      <c r="W121" s="11">
        <f t="shared" si="9"/>
        <v>12</v>
      </c>
      <c r="X121" s="11">
        <v>10</v>
      </c>
      <c r="Y121" s="10">
        <f t="shared" si="10"/>
        <v>11.235955056179776</v>
      </c>
      <c r="Z121" s="11"/>
      <c r="AA121" s="11"/>
      <c r="AB121" s="11"/>
      <c r="AC121" s="11"/>
      <c r="AD121" s="11">
        <f t="shared" si="11"/>
        <v>10</v>
      </c>
      <c r="AE121" s="35"/>
    </row>
    <row r="122" spans="1:31" ht="38.25" x14ac:dyDescent="0.25">
      <c r="A122" s="27" t="s">
        <v>265</v>
      </c>
      <c r="B122" s="17" t="s">
        <v>197</v>
      </c>
      <c r="C122" s="16">
        <v>6.3250000000000002</v>
      </c>
      <c r="D122" s="11">
        <v>66</v>
      </c>
      <c r="E122" s="29">
        <v>58</v>
      </c>
      <c r="F122" s="10">
        <f t="shared" si="6"/>
        <v>9.1699604743083007</v>
      </c>
      <c r="G122" s="11">
        <v>8</v>
      </c>
      <c r="H122" s="10">
        <f t="shared" si="7"/>
        <v>12.121212121212121</v>
      </c>
      <c r="I122" s="11"/>
      <c r="J122" s="11"/>
      <c r="K122" s="11"/>
      <c r="L122" s="11"/>
      <c r="M122" s="11"/>
      <c r="N122" s="11"/>
      <c r="O122" s="11">
        <v>0</v>
      </c>
      <c r="P122" s="11"/>
      <c r="Q122" s="11"/>
      <c r="R122" s="11"/>
      <c r="S122" s="11">
        <v>0</v>
      </c>
      <c r="T122" s="11">
        <v>0</v>
      </c>
      <c r="U122" s="11">
        <f t="shared" si="8"/>
        <v>0</v>
      </c>
      <c r="V122" s="11">
        <v>10.44</v>
      </c>
      <c r="W122" s="11">
        <f t="shared" si="9"/>
        <v>18</v>
      </c>
      <c r="X122" s="11">
        <v>7</v>
      </c>
      <c r="Y122" s="10">
        <f t="shared" si="10"/>
        <v>12.068965517241379</v>
      </c>
      <c r="Z122" s="11"/>
      <c r="AA122" s="11"/>
      <c r="AB122" s="11"/>
      <c r="AC122" s="11"/>
      <c r="AD122" s="11">
        <f t="shared" si="11"/>
        <v>7</v>
      </c>
      <c r="AE122" s="35"/>
    </row>
    <row r="123" spans="1:31" x14ac:dyDescent="0.25">
      <c r="A123" s="18" t="s">
        <v>266</v>
      </c>
      <c r="B123" s="19" t="s">
        <v>112</v>
      </c>
      <c r="C123" s="16"/>
      <c r="D123" s="11"/>
      <c r="E123" s="29"/>
      <c r="F123" s="10"/>
      <c r="G123" s="11"/>
      <c r="H123" s="10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0"/>
      <c r="Z123" s="11"/>
      <c r="AA123" s="11"/>
      <c r="AB123" s="11"/>
      <c r="AC123" s="11"/>
      <c r="AD123" s="11"/>
      <c r="AE123" s="35"/>
    </row>
    <row r="124" spans="1:31" ht="25.5" x14ac:dyDescent="0.25">
      <c r="A124" s="27" t="s">
        <v>108</v>
      </c>
      <c r="B124" s="17" t="s">
        <v>198</v>
      </c>
      <c r="C124" s="16">
        <v>1.9410000000000001</v>
      </c>
      <c r="D124" s="11">
        <v>0</v>
      </c>
      <c r="E124" s="29">
        <v>0</v>
      </c>
      <c r="F124" s="10">
        <f t="shared" si="6"/>
        <v>0</v>
      </c>
      <c r="G124" s="11">
        <v>0</v>
      </c>
      <c r="H124" s="10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0"/>
      <c r="Z124" s="11"/>
      <c r="AA124" s="11"/>
      <c r="AB124" s="11"/>
      <c r="AC124" s="11"/>
      <c r="AD124" s="11"/>
      <c r="AE124" s="35"/>
    </row>
    <row r="125" spans="1:31" ht="25.5" x14ac:dyDescent="0.25">
      <c r="A125" s="27" t="s">
        <v>109</v>
      </c>
      <c r="B125" s="17" t="s">
        <v>199</v>
      </c>
      <c r="C125" s="16">
        <v>34.555</v>
      </c>
      <c r="D125" s="11">
        <v>203</v>
      </c>
      <c r="E125" s="29">
        <v>223</v>
      </c>
      <c r="F125" s="10">
        <f t="shared" si="6"/>
        <v>6.4534799594848788</v>
      </c>
      <c r="G125" s="11">
        <v>5</v>
      </c>
      <c r="H125" s="10">
        <f t="shared" si="7"/>
        <v>2.4630541871921183</v>
      </c>
      <c r="I125" s="11"/>
      <c r="J125" s="11"/>
      <c r="K125" s="11"/>
      <c r="L125" s="11"/>
      <c r="M125" s="11"/>
      <c r="N125" s="11"/>
      <c r="O125" s="11">
        <v>5</v>
      </c>
      <c r="P125" s="11"/>
      <c r="Q125" s="11"/>
      <c r="R125" s="11"/>
      <c r="S125" s="11">
        <v>3</v>
      </c>
      <c r="T125" s="11">
        <v>2</v>
      </c>
      <c r="U125" s="11">
        <f t="shared" si="8"/>
        <v>100</v>
      </c>
      <c r="V125" s="11">
        <v>33.450000000000003</v>
      </c>
      <c r="W125" s="11">
        <f t="shared" si="9"/>
        <v>15.000000000000002</v>
      </c>
      <c r="X125" s="11">
        <v>5</v>
      </c>
      <c r="Y125" s="10">
        <f t="shared" si="10"/>
        <v>2.2421524663677128</v>
      </c>
      <c r="Z125" s="11"/>
      <c r="AA125" s="11"/>
      <c r="AB125" s="11"/>
      <c r="AC125" s="11"/>
      <c r="AD125" s="11">
        <f t="shared" si="11"/>
        <v>5</v>
      </c>
      <c r="AE125" s="35"/>
    </row>
    <row r="126" spans="1:31" ht="38.25" x14ac:dyDescent="0.25">
      <c r="A126" s="27" t="s">
        <v>110</v>
      </c>
      <c r="B126" s="17" t="s">
        <v>200</v>
      </c>
      <c r="C126" s="16">
        <v>11.592000000000001</v>
      </c>
      <c r="D126" s="11">
        <v>34</v>
      </c>
      <c r="E126" s="29">
        <v>55</v>
      </c>
      <c r="F126" s="10">
        <f t="shared" si="6"/>
        <v>4.7446514837819187</v>
      </c>
      <c r="G126" s="11">
        <v>3</v>
      </c>
      <c r="H126" s="10">
        <f t="shared" si="7"/>
        <v>8.8235294117647065</v>
      </c>
      <c r="I126" s="11"/>
      <c r="J126" s="11"/>
      <c r="K126" s="11"/>
      <c r="L126" s="11"/>
      <c r="M126" s="11"/>
      <c r="N126" s="11"/>
      <c r="O126" s="11">
        <v>3</v>
      </c>
      <c r="P126" s="11"/>
      <c r="Q126" s="11"/>
      <c r="R126" s="11"/>
      <c r="S126" s="11">
        <v>2</v>
      </c>
      <c r="T126" s="11">
        <v>1</v>
      </c>
      <c r="U126" s="11">
        <f t="shared" si="8"/>
        <v>100</v>
      </c>
      <c r="V126" s="11">
        <v>6.6000000000000005</v>
      </c>
      <c r="W126" s="11">
        <f t="shared" si="9"/>
        <v>12</v>
      </c>
      <c r="X126" s="11">
        <v>3</v>
      </c>
      <c r="Y126" s="10">
        <f t="shared" si="10"/>
        <v>5.4545454545454541</v>
      </c>
      <c r="Z126" s="11"/>
      <c r="AA126" s="11"/>
      <c r="AB126" s="11"/>
      <c r="AC126" s="11"/>
      <c r="AD126" s="11">
        <f t="shared" si="11"/>
        <v>3</v>
      </c>
      <c r="AE126" s="35"/>
    </row>
    <row r="127" spans="1:31" ht="76.5" x14ac:dyDescent="0.25">
      <c r="A127" s="27" t="s">
        <v>111</v>
      </c>
      <c r="B127" s="17" t="s">
        <v>201</v>
      </c>
      <c r="C127" s="16">
        <v>66.415999999999997</v>
      </c>
      <c r="D127" s="11">
        <v>151</v>
      </c>
      <c r="E127" s="29">
        <v>343</v>
      </c>
      <c r="F127" s="10">
        <f t="shared" si="6"/>
        <v>5.1644182124789211</v>
      </c>
      <c r="G127" s="11">
        <v>9</v>
      </c>
      <c r="H127" s="10">
        <f t="shared" si="7"/>
        <v>5.9602649006622519</v>
      </c>
      <c r="I127" s="11"/>
      <c r="J127" s="11"/>
      <c r="K127" s="11"/>
      <c r="L127" s="11"/>
      <c r="M127" s="11"/>
      <c r="N127" s="11"/>
      <c r="O127" s="11">
        <v>9</v>
      </c>
      <c r="P127" s="11"/>
      <c r="Q127" s="11"/>
      <c r="R127" s="11"/>
      <c r="S127" s="11">
        <v>3</v>
      </c>
      <c r="T127" s="11">
        <v>6</v>
      </c>
      <c r="U127" s="11">
        <f t="shared" si="8"/>
        <v>100</v>
      </c>
      <c r="V127" s="11">
        <v>41.160000000000004</v>
      </c>
      <c r="W127" s="11">
        <f t="shared" si="9"/>
        <v>12</v>
      </c>
      <c r="X127" s="11">
        <v>10</v>
      </c>
      <c r="Y127" s="10">
        <f t="shared" si="10"/>
        <v>2.9154518950437316</v>
      </c>
      <c r="Z127" s="11"/>
      <c r="AA127" s="11"/>
      <c r="AB127" s="11"/>
      <c r="AC127" s="11"/>
      <c r="AD127" s="11">
        <f t="shared" si="11"/>
        <v>10</v>
      </c>
      <c r="AE127" s="35"/>
    </row>
    <row r="128" spans="1:31" x14ac:dyDescent="0.25">
      <c r="A128" s="18" t="s">
        <v>267</v>
      </c>
      <c r="B128" s="19" t="s">
        <v>115</v>
      </c>
      <c r="C128" s="16"/>
      <c r="D128" s="11"/>
      <c r="E128" s="29"/>
      <c r="F128" s="10"/>
      <c r="G128" s="11"/>
      <c r="H128" s="10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0"/>
      <c r="Z128" s="11"/>
      <c r="AA128" s="11"/>
      <c r="AB128" s="11"/>
      <c r="AC128" s="11"/>
      <c r="AD128" s="11"/>
      <c r="AE128" s="35"/>
    </row>
    <row r="129" spans="1:31" ht="78" customHeight="1" x14ac:dyDescent="0.25">
      <c r="A129" s="27" t="s">
        <v>113</v>
      </c>
      <c r="B129" s="17" t="s">
        <v>202</v>
      </c>
      <c r="C129" s="10">
        <v>76.100999999999999</v>
      </c>
      <c r="D129" s="11">
        <v>244</v>
      </c>
      <c r="E129" s="29">
        <v>428</v>
      </c>
      <c r="F129" s="10">
        <f t="shared" si="6"/>
        <v>5.6241048080839935</v>
      </c>
      <c r="G129" s="11">
        <v>10</v>
      </c>
      <c r="H129" s="10">
        <f t="shared" si="7"/>
        <v>4.0983606557377046</v>
      </c>
      <c r="I129" s="11"/>
      <c r="J129" s="11"/>
      <c r="K129" s="11"/>
      <c r="L129" s="11"/>
      <c r="M129" s="11"/>
      <c r="N129" s="11"/>
      <c r="O129" s="11">
        <v>10</v>
      </c>
      <c r="P129" s="11"/>
      <c r="Q129" s="11"/>
      <c r="R129" s="11"/>
      <c r="S129" s="11">
        <v>7</v>
      </c>
      <c r="T129" s="11">
        <v>3</v>
      </c>
      <c r="U129" s="11">
        <f t="shared" si="8"/>
        <v>100</v>
      </c>
      <c r="V129" s="11">
        <v>51.36</v>
      </c>
      <c r="W129" s="11">
        <f t="shared" si="9"/>
        <v>12</v>
      </c>
      <c r="X129" s="11">
        <v>20</v>
      </c>
      <c r="Y129" s="10">
        <f t="shared" si="10"/>
        <v>4.6728971962616823</v>
      </c>
      <c r="Z129" s="11"/>
      <c r="AA129" s="11"/>
      <c r="AB129" s="11"/>
      <c r="AC129" s="11"/>
      <c r="AD129" s="11">
        <f t="shared" si="11"/>
        <v>20</v>
      </c>
      <c r="AE129" s="35"/>
    </row>
    <row r="130" spans="1:31" ht="25.5" x14ac:dyDescent="0.25">
      <c r="A130" s="27" t="s">
        <v>114</v>
      </c>
      <c r="B130" s="17" t="s">
        <v>203</v>
      </c>
      <c r="C130" s="16">
        <v>1.1990000000000001</v>
      </c>
      <c r="D130" s="11">
        <v>0</v>
      </c>
      <c r="E130" s="29"/>
      <c r="F130" s="10">
        <f t="shared" si="6"/>
        <v>0</v>
      </c>
      <c r="G130" s="11">
        <v>0</v>
      </c>
      <c r="H130" s="10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0"/>
      <c r="Z130" s="11"/>
      <c r="AA130" s="11"/>
      <c r="AB130" s="11"/>
      <c r="AC130" s="11"/>
      <c r="AD130" s="11"/>
      <c r="AE130" s="35"/>
    </row>
    <row r="131" spans="1:31" x14ac:dyDescent="0.25">
      <c r="C131" s="45">
        <f>SUM(C13:C130)-C26-C93</f>
        <v>2407.6581999999999</v>
      </c>
      <c r="D131" s="44">
        <f>SUM(D13:D130)</f>
        <v>12491</v>
      </c>
      <c r="E131" s="44">
        <f>SUM(E13:E130)</f>
        <v>14165</v>
      </c>
      <c r="F131" s="10">
        <f>E131/C131</f>
        <v>5.8833101808221784</v>
      </c>
      <c r="G131" s="44">
        <f>SUM(G13:G130)</f>
        <v>732</v>
      </c>
      <c r="H131" s="10">
        <f t="shared" si="7"/>
        <v>5.8602193579377149</v>
      </c>
      <c r="I131" s="43"/>
      <c r="J131" s="43"/>
      <c r="K131" s="43"/>
      <c r="L131" s="43"/>
      <c r="M131" s="44">
        <f>SUM(M13:M130)</f>
        <v>41</v>
      </c>
      <c r="N131" s="44">
        <f>SUM(N13:N130)</f>
        <v>24</v>
      </c>
      <c r="O131" s="44">
        <f>SUM(O13:O130)</f>
        <v>595</v>
      </c>
      <c r="P131" s="43"/>
      <c r="Q131" s="43"/>
      <c r="R131" s="43"/>
      <c r="S131" s="44">
        <f>SUM(S13:S130)</f>
        <v>403</v>
      </c>
      <c r="T131" s="44">
        <f>SUM(T12:T130)</f>
        <v>192</v>
      </c>
      <c r="U131" s="46">
        <f>O131*100/G131</f>
        <v>81.284153005464475</v>
      </c>
      <c r="V131" s="44">
        <f>SUM(V13:V130)</f>
        <v>2214.9999999999995</v>
      </c>
      <c r="W131" s="11">
        <f t="shared" si="9"/>
        <v>15.637133780444755</v>
      </c>
      <c r="X131" s="44">
        <f>SUM(X13:X130)</f>
        <v>990</v>
      </c>
      <c r="Y131" s="10">
        <f t="shared" si="10"/>
        <v>6.9890575361807272</v>
      </c>
      <c r="Z131" s="43"/>
      <c r="AA131" s="43"/>
      <c r="AB131" s="43"/>
      <c r="AC131" s="43"/>
      <c r="AD131" s="11">
        <f t="shared" si="11"/>
        <v>932</v>
      </c>
      <c r="AE131" s="44">
        <f>SUM(AE12:AE130)</f>
        <v>58</v>
      </c>
    </row>
    <row r="132" spans="1:31" x14ac:dyDescent="0.25">
      <c r="A132" s="3"/>
      <c r="B132" s="20"/>
      <c r="C132" s="3"/>
      <c r="D132" s="5"/>
      <c r="E132" s="5"/>
      <c r="F132" s="3"/>
      <c r="G132" s="3"/>
      <c r="H132" s="3"/>
      <c r="I132" s="3"/>
      <c r="J132" s="3"/>
      <c r="K132" s="3"/>
      <c r="L132" s="3"/>
      <c r="M132" s="38"/>
      <c r="N132" s="38"/>
      <c r="O132" s="3"/>
      <c r="P132" s="3"/>
      <c r="Q132" s="3"/>
      <c r="R132" s="3"/>
      <c r="S132" s="3"/>
      <c r="T132" s="3"/>
      <c r="U132" s="3"/>
      <c r="V132" s="21"/>
      <c r="W132" s="21"/>
      <c r="X132" s="24"/>
      <c r="Y132" s="24"/>
      <c r="Z132" s="21"/>
      <c r="AA132" s="21"/>
      <c r="AB132" s="21"/>
      <c r="AC132" s="21"/>
      <c r="AD132" s="21"/>
      <c r="AE132" s="21"/>
    </row>
    <row r="133" spans="1:31" hidden="1" x14ac:dyDescent="0.25">
      <c r="A133" s="3"/>
      <c r="B133" s="20"/>
      <c r="C133" s="3"/>
      <c r="D133" s="5"/>
      <c r="E133" s="5"/>
      <c r="F133" s="3"/>
      <c r="G133" s="3"/>
      <c r="H133" s="3"/>
      <c r="I133" s="3"/>
      <c r="J133" s="3"/>
      <c r="K133" s="3"/>
      <c r="L133" s="3"/>
      <c r="M133" s="38"/>
      <c r="N133" s="3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idden="1" x14ac:dyDescent="0.25">
      <c r="A134" s="3"/>
      <c r="B134" s="3"/>
      <c r="C134" s="3"/>
      <c r="D134" s="5"/>
      <c r="E134" s="5"/>
      <c r="F134" s="3"/>
      <c r="G134" s="3"/>
      <c r="H134" s="3"/>
      <c r="I134" s="3"/>
      <c r="J134" s="3"/>
      <c r="K134" s="3"/>
      <c r="L134" s="3"/>
      <c r="M134" s="38"/>
      <c r="N134" s="3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idden="1" x14ac:dyDescent="0.25">
      <c r="A135" s="3"/>
      <c r="B135" s="3"/>
      <c r="C135" s="3"/>
      <c r="D135" s="5"/>
      <c r="E135" s="5"/>
      <c r="F135" s="3"/>
      <c r="G135" s="3"/>
      <c r="H135" s="3"/>
      <c r="I135" s="3"/>
      <c r="J135" s="3"/>
      <c r="K135" s="3"/>
      <c r="L135" s="3"/>
      <c r="M135" s="38"/>
      <c r="N135" s="3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idden="1" x14ac:dyDescent="0.25">
      <c r="A136" s="3"/>
      <c r="B136" s="3"/>
      <c r="C136" s="3"/>
      <c r="D136" s="5"/>
      <c r="E136" s="5"/>
      <c r="F136" s="3"/>
      <c r="G136" s="3"/>
      <c r="H136" s="3"/>
      <c r="I136" s="3"/>
      <c r="J136" s="3"/>
      <c r="K136" s="3"/>
      <c r="L136" s="3"/>
      <c r="M136" s="38"/>
      <c r="N136" s="3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idden="1" x14ac:dyDescent="0.25">
      <c r="A137" s="3"/>
      <c r="B137" s="3"/>
      <c r="C137" s="3"/>
      <c r="D137" s="5"/>
      <c r="E137" s="5"/>
      <c r="F137" s="3"/>
      <c r="G137" s="3"/>
      <c r="H137" s="3"/>
      <c r="I137" s="3"/>
      <c r="J137" s="3"/>
      <c r="K137" s="3"/>
      <c r="L137" s="3"/>
      <c r="M137" s="38"/>
      <c r="N137" s="3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x14ac:dyDescent="0.25">
      <c r="A138" s="3"/>
      <c r="B138" s="3"/>
      <c r="C138" s="3"/>
      <c r="D138" s="5"/>
      <c r="E138" s="5"/>
      <c r="F138" s="3"/>
      <c r="G138" s="3"/>
      <c r="H138" s="3"/>
      <c r="I138" s="3"/>
      <c r="J138" s="3"/>
      <c r="K138" s="3"/>
      <c r="L138" s="3"/>
      <c r="M138" s="38"/>
      <c r="N138" s="3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x14ac:dyDescent="0.25">
      <c r="A139" s="3"/>
      <c r="B139" s="3"/>
      <c r="C139" s="3"/>
      <c r="D139" s="5"/>
      <c r="E139" s="5"/>
      <c r="F139" s="3"/>
      <c r="G139" s="3"/>
      <c r="H139" s="3"/>
      <c r="I139" s="3"/>
      <c r="J139" s="3"/>
      <c r="K139" s="3"/>
      <c r="L139" s="3"/>
      <c r="M139" s="38"/>
      <c r="N139" s="3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x14ac:dyDescent="0.25">
      <c r="A140" s="3"/>
      <c r="B140" s="3"/>
      <c r="C140" s="3"/>
      <c r="D140" s="5"/>
      <c r="E140" s="5"/>
      <c r="F140" s="3"/>
      <c r="G140" s="3"/>
      <c r="H140" s="3"/>
      <c r="I140" s="3"/>
      <c r="J140" s="3"/>
      <c r="K140" s="3"/>
      <c r="L140" s="3"/>
      <c r="M140" s="38"/>
      <c r="N140" s="3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x14ac:dyDescent="0.25">
      <c r="A141" s="3"/>
      <c r="B141" s="3"/>
      <c r="C141" s="3"/>
      <c r="D141" s="5"/>
      <c r="E141" s="5"/>
      <c r="F141" s="3"/>
      <c r="G141" s="3"/>
      <c r="H141" s="3"/>
      <c r="I141" s="3"/>
      <c r="J141" s="3"/>
      <c r="K141" s="3"/>
      <c r="L141" s="3"/>
      <c r="M141" s="38"/>
      <c r="N141" s="3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x14ac:dyDescent="0.25">
      <c r="A142" s="3"/>
      <c r="B142" s="3"/>
      <c r="C142" s="3"/>
      <c r="D142" s="5"/>
      <c r="E142" s="5"/>
      <c r="F142" s="3"/>
      <c r="G142" s="3"/>
      <c r="H142" s="3"/>
      <c r="I142" s="3"/>
      <c r="J142" s="3"/>
      <c r="K142" s="3"/>
      <c r="L142" s="3"/>
      <c r="M142" s="38"/>
      <c r="N142" s="3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x14ac:dyDescent="0.25">
      <c r="A143" s="3"/>
      <c r="B143" s="3"/>
      <c r="C143" s="3"/>
      <c r="D143" s="5"/>
      <c r="E143" s="5"/>
      <c r="F143" s="3"/>
      <c r="G143" s="3"/>
      <c r="H143" s="3"/>
      <c r="I143" s="3"/>
      <c r="J143" s="3"/>
      <c r="K143" s="3"/>
      <c r="L143" s="3"/>
      <c r="M143" s="38"/>
      <c r="N143" s="3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x14ac:dyDescent="0.25">
      <c r="A144" s="3"/>
      <c r="B144" s="3"/>
      <c r="C144" s="3"/>
      <c r="D144" s="5"/>
      <c r="E144" s="5"/>
      <c r="F144" s="3"/>
      <c r="G144" s="3"/>
      <c r="H144" s="3"/>
      <c r="I144" s="3"/>
      <c r="J144" s="3"/>
      <c r="K144" s="3"/>
      <c r="L144" s="3"/>
      <c r="M144" s="38"/>
      <c r="N144" s="3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x14ac:dyDescent="0.25">
      <c r="A145" s="3"/>
      <c r="B145" s="3"/>
      <c r="C145" s="3"/>
      <c r="D145" s="5"/>
      <c r="E145" s="5"/>
      <c r="F145" s="3"/>
      <c r="G145" s="3"/>
      <c r="H145" s="3"/>
      <c r="I145" s="3"/>
      <c r="J145" s="3"/>
      <c r="K145" s="3"/>
      <c r="L145" s="3"/>
      <c r="M145" s="38"/>
      <c r="N145" s="3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x14ac:dyDescent="0.25">
      <c r="A146" s="3"/>
      <c r="B146" s="3"/>
      <c r="C146" s="3"/>
      <c r="D146" s="5"/>
      <c r="E146" s="5"/>
      <c r="F146" s="3"/>
      <c r="G146" s="3"/>
      <c r="H146" s="3"/>
      <c r="I146" s="3"/>
      <c r="J146" s="3"/>
      <c r="K146" s="3"/>
      <c r="L146" s="3"/>
      <c r="M146" s="38"/>
      <c r="N146" s="3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</sheetData>
  <mergeCells count="33">
    <mergeCell ref="V1:AE3"/>
    <mergeCell ref="AA9:AD9"/>
    <mergeCell ref="V6:AE6"/>
    <mergeCell ref="X7:AE7"/>
    <mergeCell ref="AA8:AE8"/>
    <mergeCell ref="V7:W7"/>
    <mergeCell ref="V8:V10"/>
    <mergeCell ref="W8:W10"/>
    <mergeCell ref="X8:X10"/>
    <mergeCell ref="Y8:Y10"/>
    <mergeCell ref="Z8:Z10"/>
    <mergeCell ref="AE9:AE10"/>
    <mergeCell ref="F6:F10"/>
    <mergeCell ref="G6:U6"/>
    <mergeCell ref="G7:N7"/>
    <mergeCell ref="O7:U7"/>
    <mergeCell ref="J9:M9"/>
    <mergeCell ref="G8:G10"/>
    <mergeCell ref="H8:H10"/>
    <mergeCell ref="I8:I10"/>
    <mergeCell ref="J8:N8"/>
    <mergeCell ref="N9:N10"/>
    <mergeCell ref="P8:T8"/>
    <mergeCell ref="O8:O10"/>
    <mergeCell ref="P9:S9"/>
    <mergeCell ref="T9:T10"/>
    <mergeCell ref="U8:U10"/>
    <mergeCell ref="D7:D10"/>
    <mergeCell ref="C6:C10"/>
    <mergeCell ref="B6:B10"/>
    <mergeCell ref="A6:A10"/>
    <mergeCell ref="D6:E6"/>
    <mergeCell ref="E7:E10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Галченков Юрий Дмитриевич</dc:creator>
  <cp:lastModifiedBy>Галченков Юрий Дмитриевич</cp:lastModifiedBy>
  <cp:lastPrinted>2021-07-01T11:52:02Z</cp:lastPrinted>
  <dcterms:created xsi:type="dcterms:W3CDTF">2021-03-16T11:20:44Z</dcterms:created>
  <dcterms:modified xsi:type="dcterms:W3CDTF">2023-05-15T06:43:55Z</dcterms:modified>
</cp:coreProperties>
</file>